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3"/>
  </bookViews>
  <sheets>
    <sheet name="一般公共预算收入调整表" sheetId="1" r:id="rId1"/>
    <sheet name="一般公共预算支出调整表" sheetId="6" r:id="rId2"/>
    <sheet name="政府性基金预算收入调整表" sheetId="4" r:id="rId3"/>
    <sheet name="政府性基金预算支出调整表" sheetId="7" r:id="rId4"/>
    <sheet name="国有资本经营预算调整表" sheetId="20" r:id="rId5"/>
    <sheet name="社保基金预算收支" sheetId="24" r:id="rId6"/>
    <sheet name="债券" sheetId="12" r:id="rId7"/>
    <sheet name="债务余额及限额变动" sheetId="16" r:id="rId8"/>
  </sheets>
  <definedNames>
    <definedName name="_xlnm.Print_Area" localSheetId="2">政府性基金预算收入调整表!$A$1:$D$13</definedName>
    <definedName name="_xlnm.Print_Titles" localSheetId="1">一般公共预算支出调整表!$1:$3</definedName>
    <definedName name="_xlnm.Print_Titles" localSheetId="3">政府性基金预算支出调整表!$1:$3</definedName>
    <definedName name="_xlnm.Print_Area" hidden="1">#N/A</definedName>
    <definedName name="_xlnm.Print_Titles" hidden="1">#N/A</definedName>
    <definedName name="_xlnm.Print_Titles" localSheetId="0">一般公共预算收入调整表!$1:$3</definedName>
    <definedName name="_xlnm.Print_Area" localSheetId="0">一般公共预算收入调整表!$A$1:$D$35</definedName>
    <definedName name="_xlnm._FilterDatabase" localSheetId="1" hidden="1">一般公共预算支出调整表!$A$3:$D$3</definedName>
    <definedName name="_xlnm.Print_Area" localSheetId="1">一般公共预算支出调整表!$A$1:$D$35</definedName>
    <definedName name="_xlnm.Print_Area" localSheetId="3">政府性基金预算支出调整表!$A$1:$D$38</definedName>
    <definedName name="_xlnm.Print_Area" localSheetId="5">社保基金预算收支!$A$1:$G$21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<sst xmlns="http://schemas.openxmlformats.org/spreadsheetml/2006/main" count="250" uniqueCount="196">
  <si>
    <t>2024年济南市济阳区一般公共预算收入调整情况表</t>
  </si>
  <si>
    <t>表一</t>
  </si>
  <si>
    <t>单位：万元</t>
  </si>
  <si>
    <t>项　　目</t>
  </si>
  <si>
    <t>年初预算数</t>
  </si>
  <si>
    <t>调整后预算数</t>
  </si>
  <si>
    <t>备注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</si>
  <si>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</si>
  <si>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</si>
  <si>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</si>
  <si>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</si>
  <si>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</si>
  <si>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</si>
  <si>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</si>
  <si>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</si>
  <si>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</si>
  <si>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</si>
  <si>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</si>
  <si>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</si>
  <si>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</si>
  <si>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</si>
  <si>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</si>
  <si>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</si>
  <si>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</si>
  <si>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</si>
  <si>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>　　罚没收入</t>
  </si>
  <si>
    <t>　　国有资源(资产)有偿使用收入</t>
  </si>
  <si>
    <t xml:space="preserve">    捐赠收入</t>
  </si>
  <si>
    <t>　　其他收入</t>
  </si>
  <si>
    <t>本年收入合计</t>
  </si>
  <si>
    <t>返还性收入</t>
  </si>
  <si>
    <t>一般性转移支付</t>
  </si>
  <si>
    <t>专项转移支付</t>
  </si>
  <si>
    <t>地方政府债券转贷收入</t>
  </si>
  <si>
    <t>动用预算稳定调节基金</t>
  </si>
  <si>
    <t>区域间转移性收入</t>
  </si>
  <si>
    <t>调入资金</t>
  </si>
  <si>
    <t>上年结转收入</t>
  </si>
  <si>
    <t>收入总计</t>
  </si>
  <si>
    <t>2024年济南市济阳区一般公共预算支出调整情况表</t>
  </si>
  <si>
    <t>表二</t>
  </si>
  <si>
    <t>项   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</si>
  <si>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</si>
  <si>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</si>
  <si>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</si>
  <si>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</si>
  <si>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</si>
  <si>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</si>
  <si>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</si>
  <si>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</si>
  <si>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</si>
  <si>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</si>
  <si>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</si>
  <si>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</si>
  <si>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</si>
  <si>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</si>
  <si>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</si>
  <si>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</si>
  <si>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</si>
  <si>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</si>
  <si>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</si>
  <si>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</si>
  <si>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</si>
  <si>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</si>
  <si>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</si>
  <si>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</si>
  <si>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</si>
  <si>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支出合计</t>
  </si>
  <si>
    <t>上解上级支出</t>
  </si>
  <si>
    <t>债务还本支出</t>
  </si>
  <si>
    <t>区域间转移性支出</t>
  </si>
  <si>
    <t>安排预算稳定调节基金</t>
  </si>
  <si>
    <t>结转下年支出</t>
  </si>
  <si>
    <t>支出总计</t>
  </si>
  <si>
    <t>2024年济南市济阳区政府性基金预算收入调整情况表</t>
  </si>
  <si>
    <t>表三</t>
  </si>
  <si>
    <t>一、城市基础设施配套费收入</t>
  </si>
  <si>
    <t>二、污水处理费</t>
  </si>
  <si>
    <t>三、专项债务对应项目专项收入</t>
  </si>
  <si>
    <t>上级补助收入</t>
  </si>
  <si>
    <t>债券转贷收入</t>
  </si>
  <si>
    <t>2024年济南市济阳区政府性基金预算支出调整情况表</t>
  </si>
  <si>
    <t>表四</t>
  </si>
  <si>
    <t>一、文化旅游体育与传媒支出</t>
  </si>
  <si>
    <t>二、社会保障和就业支出</t>
  </si>
  <si>
    <t>三、节能环保支出</t>
  </si>
  <si>
    <t>四、城乡社区支出</t>
  </si>
  <si>
    <t xml:space="preserve">     1.国有土地使用权出让收入安排的支出</t>
  </si>
  <si>
    <t xml:space="preserve">        征地和拆迁补偿支出</t>
  </si>
  <si>
    <t xml:space="preserve">        土地开发支出</t>
  </si>
  <si>
    <t xml:space="preserve">        城市建设支出</t>
  </si>
  <si>
    <t xml:space="preserve">        农村基础设施建设支出</t>
  </si>
  <si>
    <t xml:space="preserve">        补助被征地农民支出</t>
  </si>
  <si>
    <t xml:space="preserve">        土地出让业务支出</t>
  </si>
  <si>
    <t xml:space="preserve">        廉租住房支出</t>
  </si>
  <si>
    <t xml:space="preserve">        棚户区改造支出</t>
  </si>
  <si>
    <t xml:space="preserve">        其他国有土地使用权出让收入安排的支出</t>
  </si>
  <si>
    <t xml:space="preserve">     2.国有土地收益基金支出</t>
  </si>
  <si>
    <t xml:space="preserve">     3.农业土地开发资金支出</t>
  </si>
  <si>
    <t xml:space="preserve">     4.城市基础设施配套费安排的支出</t>
  </si>
  <si>
    <t xml:space="preserve">     5.污水处理费安排的支出</t>
  </si>
  <si>
    <t xml:space="preserve">     6.土地储备专项债券收入安排的支出</t>
  </si>
  <si>
    <t xml:space="preserve">     7.棚户区改造专项债券收入安排的支出</t>
  </si>
  <si>
    <t xml:space="preserve">     8.国有土地使用权出让收入对应专项债务收入安排的支出</t>
  </si>
  <si>
    <t>五、农林水支出</t>
  </si>
  <si>
    <t>六、交通运输支出</t>
  </si>
  <si>
    <t>七、资源勘探信息等支出</t>
  </si>
  <si>
    <t>八、商业服务等支出</t>
  </si>
  <si>
    <t>九、债务付息支出</t>
  </si>
  <si>
    <t>十、其他政府性基金支出</t>
  </si>
  <si>
    <t xml:space="preserve"> 其中：彩票公益金安排支出</t>
  </si>
  <si>
    <t xml:space="preserve">       其他政府性基金及对应专项债务收入安排的支出</t>
  </si>
  <si>
    <t>本年支出合计</t>
  </si>
  <si>
    <t>调出资金</t>
  </si>
  <si>
    <t>2024年济南市济阳区国有资本经营收支预算调整情况表</t>
  </si>
  <si>
    <t>表五</t>
  </si>
  <si>
    <t>收入科目</t>
  </si>
  <si>
    <t>支出科目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</si>
  <si>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</si>
  <si>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</si>
  <si>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</si>
  <si>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</si>
  <si>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</si>
  <si>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三、其他支出</t>
  </si>
  <si>
    <t>四、清算收入</t>
  </si>
  <si>
    <t>上级转移支付收入</t>
  </si>
  <si>
    <t>上年结转</t>
  </si>
  <si>
    <t>结转下年</t>
  </si>
  <si>
    <t>2024年济南市济阳区社会保险基金收支预算调整情况表</t>
  </si>
  <si>
    <t>表六</t>
  </si>
  <si>
    <t>项    目</t>
  </si>
  <si>
    <t>合计</t>
  </si>
  <si>
    <t>城乡居民基本养老保险基金</t>
  </si>
  <si>
    <t>机关事业单位基本养老保险基金</t>
  </si>
  <si>
    <t>一、上年结转</t>
  </si>
  <si>
    <t>二、本年收入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</si>
  <si>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</si>
  <si>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</si>
  <si>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</si>
  <si>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</si>
  <si>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</si>
  <si>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</si>
  <si>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</si>
  <si>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三、本年支出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</si>
  <si>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</si>
  <si>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</si>
  <si>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</si>
  <si>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</si>
  <si>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四、本年收支结余</t>
  </si>
  <si>
    <t>五、年末滚存结余</t>
  </si>
  <si>
    <t>2024年济南市济阳区债券资金情况表</t>
  </si>
  <si>
    <t>表七</t>
  </si>
  <si>
    <t>序号</t>
  </si>
  <si>
    <t>单位</t>
  </si>
  <si>
    <t>项目</t>
  </si>
  <si>
    <t>功能科目</t>
  </si>
  <si>
    <t>额度</t>
  </si>
  <si>
    <t>使用方向</t>
  </si>
  <si>
    <t>济南市济阳区农业发展集团有限公司</t>
  </si>
  <si>
    <t>济南市济阳区农村生活污水治理项目</t>
  </si>
  <si>
    <t>其他地方自行试点项目收益专项债券收入安排的支出</t>
  </si>
  <si>
    <t>其他农村建设</t>
  </si>
  <si>
    <t>济南经开投资有限公司</t>
  </si>
  <si>
    <t>济南经开投资有限公司济北生命科技产业园生物医药基地项目</t>
  </si>
  <si>
    <t>产业园区基础设施</t>
  </si>
  <si>
    <t>济南市济阳区海峡两岸新旧动能转换产业合作区基础设施（黄河大道北延）工程</t>
  </si>
  <si>
    <t>济阳区城市建设投资集团</t>
  </si>
  <si>
    <t>济阳区食品工业城园区配套基础设施项目</t>
  </si>
  <si>
    <t>济南市济阳区农发供水有限公司</t>
  </si>
  <si>
    <t>济阳区城乡供水一体化（二期）项目</t>
  </si>
  <si>
    <t>供水</t>
  </si>
  <si>
    <t>新增债券合计</t>
  </si>
  <si>
    <t>再融资一般债券</t>
  </si>
  <si>
    <t>偿还以前年度到期债券本金</t>
  </si>
  <si>
    <t>再融资专项债券</t>
  </si>
  <si>
    <t>增量再融资专项债券</t>
  </si>
  <si>
    <t>总计</t>
  </si>
  <si>
    <t>2024年济南市济阳区地方政府债务限额及余额变动表</t>
  </si>
  <si>
    <t>表八</t>
  </si>
  <si>
    <t>单位:万元</t>
  </si>
  <si>
    <t>地区</t>
  </si>
  <si>
    <t>政府债务限额 （暂定）</t>
  </si>
  <si>
    <t>新增政府债务限额（暂定）</t>
  </si>
  <si>
    <t>政府债务余额</t>
  </si>
  <si>
    <t>一般债务</t>
  </si>
  <si>
    <t>专项债务</t>
  </si>
  <si>
    <t>新增一般债务限额</t>
  </si>
  <si>
    <t>新增专项债务限额</t>
  </si>
  <si>
    <t>区本级</t>
  </si>
  <si>
    <t>回河街道</t>
  </si>
  <si>
    <t>垛石街道</t>
  </si>
  <si>
    <t>曲堤街道</t>
  </si>
  <si>
    <t>仁风镇</t>
  </si>
  <si>
    <t>新市镇</t>
  </si>
  <si>
    <t>崔寨街道</t>
  </si>
  <si>
    <t>太平街道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</si>
</sst>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[Red]\(#,##0\)"/>
    <numFmt numFmtId="178" formatCode="#,##0.00_ "/>
    <numFmt numFmtId="179" formatCode="#,##0_ ;[Red]\-#,##0\ "/>
    <numFmt numFmtId="180" formatCode="0.00_ "/>
    <numFmt numFmtId="181" formatCode="_ * #,##0_ ;_ * \-#,##0_ ;_ * &quot;-&quot;??_ ;_ @_ "/>
  </numFmts>
  <fonts count="44">
    <font>
      <sz val="12"/>
      <name val="宋体"/>
      <charset val="134"/>
    </font>
    <font>
      <sz val="16"/>
      <name val="华文中宋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ajor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4"/>
      <name val="黑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sz val="11"/>
      <color indexed="8"/>
      <name val="华文中宋"/>
      <charset val="134"/>
    </font>
    <font>
      <sz val="11"/>
      <color indexed="8"/>
      <name val="黑体"/>
      <charset val="134"/>
    </font>
    <font>
      <sz val="14"/>
      <name val="华文中宋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Alignment="0" applyProtection="0">
      <alignment vertical="center"/>
    </xf>
    <xf numFmtId="44" fontId="0" fillId="0" borderId="0" applyFont="0" applyAlignment="0" applyProtection="0">
      <alignment vertical="center"/>
    </xf>
    <xf numFmtId="9" fontId="0" fillId="0" borderId="0" applyFont="0" applyAlignment="0" applyProtection="0">
      <alignment vertical="center"/>
    </xf>
    <xf numFmtId="41" fontId="0" fillId="0" borderId="0" applyFont="0" applyAlignment="0" applyProtection="0">
      <alignment vertical="center"/>
    </xf>
    <xf numFmtId="42" fontId="0" fillId="0" borderId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/>
  </cellStyleXfs>
  <cellXfs count="15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9" fillId="0" borderId="1" xfId="5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55" applyFill="1" applyBorder="1" applyAlignment="1">
      <alignment horizontal="center" vertical="center"/>
    </xf>
    <xf numFmtId="0" fontId="0" fillId="0" borderId="0" xfId="55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7" xfId="0" applyNumberFormat="1" applyFont="1" applyFill="1" applyBorder="1" applyAlignment="1">
      <alignment horizontal="center" vertical="center" wrapText="1"/>
    </xf>
    <xf numFmtId="178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10" fillId="0" borderId="10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10" fillId="0" borderId="15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3" fillId="0" borderId="1" xfId="0" applyNumberFormat="1" applyFont="1" applyFill="1" applyBorder="1" applyAlignment="1" applyProtection="1">
      <alignment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9" fontId="13" fillId="0" borderId="0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 applyProtection="1">
      <alignment vertical="center"/>
    </xf>
    <xf numFmtId="180" fontId="1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55" applyFill="1">
      <alignment vertical="center"/>
    </xf>
    <xf numFmtId="0" fontId="0" fillId="0" borderId="1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178" fontId="0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178" fontId="17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51" applyFont="1" applyFill="1" applyAlignment="1">
      <alignment horizontal="center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vertical="center"/>
    </xf>
    <xf numFmtId="0" fontId="0" fillId="0" borderId="0" xfId="51" applyFill="1">
      <alignment vertical="center"/>
    </xf>
    <xf numFmtId="0" fontId="0" fillId="0" borderId="0" xfId="51" applyFill="1" applyAlignment="1">
      <alignment horizontal="right" vertical="center"/>
    </xf>
    <xf numFmtId="178" fontId="24" fillId="0" borderId="1" xfId="0" applyNumberFormat="1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2" fillId="0" borderId="0" xfId="5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NumberFormat="1" applyFont="1" applyFill="1" applyAlignment="1">
      <alignment vertical="center" wrapText="1"/>
    </xf>
    <xf numFmtId="0" fontId="15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176" fontId="12" fillId="0" borderId="1" xfId="5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>
      <alignment vertical="center"/>
    </xf>
    <xf numFmtId="176" fontId="15" fillId="0" borderId="1" xfId="0" applyNumberFormat="1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9" fillId="0" borderId="1" xfId="50" applyFont="1" applyFill="1" applyBorder="1"/>
    <xf numFmtId="0" fontId="19" fillId="0" borderId="1" xfId="0" applyFont="1" applyBorder="1" applyAlignment="1">
      <alignment horizontal="center" vertical="center"/>
    </xf>
    <xf numFmtId="0" fontId="12" fillId="0" borderId="1" xfId="50" applyFont="1" applyFill="1" applyBorder="1" applyAlignment="1">
      <alignment vertical="center"/>
    </xf>
    <xf numFmtId="0" fontId="12" fillId="0" borderId="0" xfId="5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indent="1"/>
    </xf>
    <xf numFmtId="181" fontId="0" fillId="0" borderId="1" xfId="1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_济阳县2013总决算分析表" xfId="50"/>
    <cellStyle name="常规 6" xfId="51"/>
    <cellStyle name="常规_Sheet2" xfId="52"/>
    <cellStyle name="常规_单位基本信息汇总表1" xfId="53"/>
    <cellStyle name="常规 2 2" xfId="54"/>
    <cellStyle name="常规 10" xfId="55"/>
    <cellStyle name="常规 2" xfId="56"/>
    <cellStyle name="常规 3 44" xfId="57"/>
    <cellStyle name="常规 5" xfId="58"/>
    <cellStyle name="常规_Sheet1" xfId="59"/>
    <cellStyle name="常规 100" xfId="60"/>
    <cellStyle name="Normal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36"/>
  <sheetViews>
    <sheetView topLeftCell="A22" workbookViewId="0">
      <selection activeCell="C33" sqref="C33"/>
    </sheetView>
  </sheetViews>
  <sheetFormatPr defaultColWidth="6.625" defaultRowHeight="14.25"/>
  <cols>
    <col min="1" max="1" width="37" style="142" customWidth="1"/>
    <col min="2" max="2" width="14.35" style="142" customWidth="1"/>
    <col min="3" max="3" width="14.35" style="143" customWidth="1"/>
    <col min="4" max="4" width="11.4916666666667" style="143" customWidth="1"/>
    <col min="5" max="6" width="6.625" style="143"/>
    <col min="7" max="7" width="8.375" style="143"/>
    <col min="8" max="8" width="6.625" style="143"/>
    <col min="9" max="9" width="7.375" style="143"/>
    <col min="10" max="240" width="6.625" style="143"/>
  </cols>
  <sheetData>
    <row r="1" ht="28.5" customHeight="1" spans="1:4">
      <c r="A1" s="127" t="s">
        <v>0</v>
      </c>
      <c r="B1" s="127"/>
      <c r="C1" s="127"/>
      <c r="D1" s="127"/>
    </row>
    <row r="2" ht="21" customHeight="1" spans="1:4">
      <c r="A2" s="142" t="s">
        <v>1</v>
      </c>
      <c r="D2" s="144" t="s">
        <v>2</v>
      </c>
    </row>
    <row r="3" s="85" customFormat="1" ht="24" customHeight="1" spans="1:4">
      <c r="A3" s="89" t="s">
        <v>3</v>
      </c>
      <c r="B3" s="76" t="s">
        <v>4</v>
      </c>
      <c r="C3" s="91" t="s">
        <v>5</v>
      </c>
      <c r="D3" s="89" t="s">
        <v>6</v>
      </c>
    </row>
    <row r="4" s="16" customFormat="1" ht="24" customHeight="1" spans="1:4">
      <c r="A4" s="145" t="s">
        <v>7</v>
      </c>
      <c r="B4" s="146">
        <f>SUM(B5:B18)</f>
        <v>235240</v>
      </c>
      <c r="C4" s="146">
        <f>SUM(C5:C18)</f>
        <v>235240</v>
      </c>
      <c r="D4" s="94"/>
    </row>
    <row r="5" s="16" customFormat="1" ht="24" customHeight="1" spans="1:4">
      <c r="A5" s="147" t="s">
        <v>8</v>
      </c>
      <c r="B5" s="93">
        <v>108200</v>
      </c>
      <c r="C5" s="148">
        <v>99510</v>
      </c>
      <c r="D5" s="93"/>
    </row>
    <row r="6" s="16" customFormat="1" ht="24" customHeight="1" spans="1:4">
      <c r="A6" s="147" t="s">
        <v>9</v>
      </c>
      <c r="B6" s="93">
        <v>34800</v>
      </c>
      <c r="C6" s="148">
        <v>46500</v>
      </c>
      <c r="D6" s="93"/>
    </row>
    <row r="7" s="16" customFormat="1" ht="24" customHeight="1" spans="1:4">
      <c r="A7" s="147" t="s">
        <v>10</v>
      </c>
      <c r="B7" s="93">
        <v>5550</v>
      </c>
      <c r="C7" s="148">
        <v>4500</v>
      </c>
      <c r="D7" s="93"/>
    </row>
    <row r="8" s="16" customFormat="1" ht="24" customHeight="1" spans="1:4">
      <c r="A8" s="147" t="s">
        <v>11</v>
      </c>
      <c r="B8" s="93">
        <v>1000</v>
      </c>
      <c r="C8" s="148">
        <v>1210</v>
      </c>
      <c r="D8" s="93"/>
    </row>
    <row r="9" s="16" customFormat="1" ht="24" customHeight="1" spans="1:4">
      <c r="A9" s="147" t="s">
        <v>12</v>
      </c>
      <c r="B9" s="93">
        <v>13400</v>
      </c>
      <c r="C9" s="148">
        <v>13000</v>
      </c>
      <c r="D9" s="93"/>
    </row>
    <row r="10" s="16" customFormat="1" ht="24" customHeight="1" spans="1:4">
      <c r="A10" s="147" t="s">
        <v>13</v>
      </c>
      <c r="B10" s="93">
        <v>7080</v>
      </c>
      <c r="C10" s="148">
        <v>9100</v>
      </c>
      <c r="D10" s="93"/>
    </row>
    <row r="11" s="16" customFormat="1" ht="24" customHeight="1" spans="1:4">
      <c r="A11" s="147" t="s">
        <v>14</v>
      </c>
      <c r="B11" s="93">
        <v>3590</v>
      </c>
      <c r="C11" s="148">
        <v>4900</v>
      </c>
      <c r="D11" s="93"/>
    </row>
    <row r="12" s="16" customFormat="1" ht="24" customHeight="1" spans="1:4">
      <c r="A12" s="147" t="s">
        <v>15</v>
      </c>
      <c r="B12" s="93">
        <v>15700</v>
      </c>
      <c r="C12" s="148">
        <v>15400</v>
      </c>
      <c r="D12" s="93"/>
    </row>
    <row r="13" s="16" customFormat="1" ht="24" customHeight="1" spans="1:4">
      <c r="A13" s="147" t="s">
        <v>16</v>
      </c>
      <c r="B13" s="93">
        <v>11600</v>
      </c>
      <c r="C13" s="148">
        <v>-503</v>
      </c>
      <c r="D13" s="93"/>
    </row>
    <row r="14" s="16" customFormat="1" ht="24" customHeight="1" spans="1:4">
      <c r="A14" s="147" t="s">
        <v>17</v>
      </c>
      <c r="B14" s="93">
        <v>9900</v>
      </c>
      <c r="C14" s="148">
        <v>9600</v>
      </c>
      <c r="D14" s="93"/>
    </row>
    <row r="15" s="16" customFormat="1" ht="24" customHeight="1" spans="1:4">
      <c r="A15" s="147" t="s">
        <v>18</v>
      </c>
      <c r="B15" s="93">
        <v>5400</v>
      </c>
      <c r="C15" s="148">
        <v>10200</v>
      </c>
      <c r="D15" s="93"/>
    </row>
    <row r="16" s="16" customFormat="1" ht="24" customHeight="1" spans="1:4">
      <c r="A16" s="147" t="s">
        <v>19</v>
      </c>
      <c r="B16" s="93">
        <v>18700</v>
      </c>
      <c r="C16" s="148">
        <v>21500</v>
      </c>
      <c r="D16" s="93"/>
    </row>
    <row r="17" s="16" customFormat="1" ht="24" customHeight="1" spans="1:4">
      <c r="A17" s="147" t="s">
        <v>20</v>
      </c>
      <c r="B17" s="93">
        <v>320</v>
      </c>
      <c r="C17" s="148">
        <v>320</v>
      </c>
      <c r="D17" s="93"/>
    </row>
    <row r="18" s="16" customFormat="1" ht="24" customHeight="1" spans="1:4">
      <c r="A18" s="147" t="s">
        <v>21</v>
      </c>
      <c r="B18" s="93"/>
      <c r="C18" s="148">
        <v>3</v>
      </c>
      <c r="D18" s="93"/>
    </row>
    <row r="19" s="16" customFormat="1" ht="24" customHeight="1" spans="1:4">
      <c r="A19" s="145" t="s">
        <v>22</v>
      </c>
      <c r="B19" s="146">
        <f>SUM(B20:B25)</f>
        <v>86603</v>
      </c>
      <c r="C19" s="146">
        <f>SUM(C20:C25)</f>
        <v>86603</v>
      </c>
      <c r="D19" s="94"/>
    </row>
    <row r="20" s="16" customFormat="1" ht="24" customHeight="1" spans="1:7">
      <c r="A20" s="147" t="s">
        <v>23</v>
      </c>
      <c r="B20" s="93">
        <v>11800</v>
      </c>
      <c r="C20" s="93">
        <v>11930</v>
      </c>
      <c r="D20" s="94"/>
      <c r="E20" s="149"/>
      <c r="F20" s="149"/>
      <c r="G20" s="149"/>
    </row>
    <row r="21" s="16" customFormat="1" ht="24" customHeight="1" spans="1:4">
      <c r="A21" s="147" t="s">
        <v>24</v>
      </c>
      <c r="B21" s="93">
        <v>7800</v>
      </c>
      <c r="C21" s="93">
        <v>9000</v>
      </c>
      <c r="D21" s="94"/>
    </row>
    <row r="22" s="16" customFormat="1" ht="24" customHeight="1" spans="1:4">
      <c r="A22" s="147" t="s">
        <v>25</v>
      </c>
      <c r="B22" s="93">
        <v>3100</v>
      </c>
      <c r="C22" s="93">
        <v>3450</v>
      </c>
      <c r="D22" s="94"/>
    </row>
    <row r="23" s="16" customFormat="1" ht="24" customHeight="1" spans="1:4">
      <c r="A23" s="147" t="s">
        <v>26</v>
      </c>
      <c r="B23" s="93">
        <v>63500</v>
      </c>
      <c r="C23" s="93">
        <v>62223</v>
      </c>
      <c r="D23" s="94"/>
    </row>
    <row r="24" s="16" customFormat="1" ht="24" customHeight="1" spans="1:4">
      <c r="A24" s="147" t="s">
        <v>27</v>
      </c>
      <c r="B24" s="93">
        <v>403</v>
      </c>
      <c r="C24" s="93"/>
      <c r="D24" s="94"/>
    </row>
    <row r="25" s="16" customFormat="1" ht="24" customHeight="1" spans="1:8">
      <c r="A25" s="147" t="s">
        <v>28</v>
      </c>
      <c r="B25" s="147"/>
      <c r="C25" s="93"/>
      <c r="D25" s="94"/>
      <c r="H25" s="85"/>
    </row>
    <row r="26" s="85" customFormat="1" ht="24" customHeight="1" spans="1:240">
      <c r="A26" s="90" t="s">
        <v>29</v>
      </c>
      <c r="B26" s="100">
        <f>B4+B19</f>
        <v>321843</v>
      </c>
      <c r="C26" s="100">
        <f>C4+C19</f>
        <v>321843</v>
      </c>
      <c r="D26" s="101"/>
      <c r="E26" s="150"/>
      <c r="F26" s="150"/>
      <c r="G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</row>
    <row r="27" s="16" customFormat="1" ht="24" customHeight="1" spans="1:4">
      <c r="A27" s="147" t="s">
        <v>30</v>
      </c>
      <c r="B27" s="93">
        <v>19004</v>
      </c>
      <c r="C27" s="93">
        <v>19004</v>
      </c>
      <c r="D27" s="151"/>
    </row>
    <row r="28" s="16" customFormat="1" ht="24" customHeight="1" spans="1:4">
      <c r="A28" s="147" t="s">
        <v>31</v>
      </c>
      <c r="B28" s="93">
        <v>106362</v>
      </c>
      <c r="C28" s="93">
        <v>95000</v>
      </c>
      <c r="D28" s="94"/>
    </row>
    <row r="29" s="16" customFormat="1" ht="24" customHeight="1" spans="1:4">
      <c r="A29" s="147" t="s">
        <v>32</v>
      </c>
      <c r="B29" s="93">
        <v>25500</v>
      </c>
      <c r="C29" s="93">
        <v>9500</v>
      </c>
      <c r="D29" s="94"/>
    </row>
    <row r="30" s="16" customFormat="1" ht="24" customHeight="1" spans="1:4">
      <c r="A30" s="147" t="s">
        <v>33</v>
      </c>
      <c r="B30" s="93">
        <v>10700</v>
      </c>
      <c r="C30" s="93">
        <v>10680</v>
      </c>
      <c r="D30" s="94"/>
    </row>
    <row r="31" s="16" customFormat="1" ht="24" customHeight="1" spans="1:4">
      <c r="A31" s="147" t="s">
        <v>34</v>
      </c>
      <c r="B31" s="93">
        <v>788</v>
      </c>
      <c r="C31" s="93">
        <v>788</v>
      </c>
      <c r="D31" s="94"/>
    </row>
    <row r="32" s="16" customFormat="1" ht="24" customHeight="1" spans="1:4">
      <c r="A32" s="147" t="s">
        <v>35</v>
      </c>
      <c r="B32" s="93">
        <v>30</v>
      </c>
      <c r="C32" s="93">
        <v>15</v>
      </c>
      <c r="D32" s="94"/>
    </row>
    <row r="33" s="16" customFormat="1" ht="24" customHeight="1" spans="1:4">
      <c r="A33" s="147" t="s">
        <v>36</v>
      </c>
      <c r="B33" s="93">
        <v>50000</v>
      </c>
      <c r="C33" s="78">
        <v>86883</v>
      </c>
      <c r="D33" s="94"/>
    </row>
    <row r="34" s="16" customFormat="1" ht="24" customHeight="1" spans="1:4">
      <c r="A34" s="147" t="s">
        <v>37</v>
      </c>
      <c r="B34" s="93">
        <v>4260</v>
      </c>
      <c r="C34" s="93">
        <v>3249</v>
      </c>
      <c r="D34" s="94"/>
    </row>
    <row r="35" s="16" customFormat="1" ht="33" customHeight="1" spans="1:5">
      <c r="A35" s="152" t="s">
        <v>38</v>
      </c>
      <c r="B35" s="117">
        <f>SUM(B26:B34)</f>
        <v>538487</v>
      </c>
      <c r="C35" s="117">
        <f>SUM(C26:C34)</f>
        <v>546962</v>
      </c>
      <c r="D35" s="104"/>
      <c r="E35" s="51"/>
    </row>
    <row r="36" ht="41" customHeight="1" spans="1:4">
      <c r="A36" s="153"/>
      <c r="B36" s="153"/>
      <c r="C36" s="153"/>
      <c r="D36" s="153"/>
    </row>
  </sheetData>
  <mergeCells count="3">
    <mergeCell ref="A1:D1"/>
    <mergeCell ref="E20:G20"/>
    <mergeCell ref="A36:D36"/>
  </mergeCells>
  <pageMargins left="0.790972222222222" right="0.708333333333333" top="1.18055555555556" bottom="1.18055555555556" header="0.511805555555556" footer="0.790972222222222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6"/>
  <sheetViews>
    <sheetView showGridLines="0" showZeros="0" topLeftCell="A28" workbookViewId="0">
      <selection activeCell="E35" sqref="E35"/>
    </sheetView>
  </sheetViews>
  <sheetFormatPr defaultColWidth="9.125" defaultRowHeight="21.75" customHeight="1"/>
  <cols>
    <col min="1" max="1" width="41.5666666666667" style="124" customWidth="1"/>
    <col min="2" max="3" width="13" style="124" customWidth="1"/>
    <col min="4" max="4" width="10.8583333333333" style="124" customWidth="1"/>
    <col min="5" max="5" width="18.875" style="126" customWidth="1"/>
    <col min="6" max="218" width="9.125" style="124" customWidth="1"/>
    <col min="219" max="16384" width="9.125" style="124"/>
  </cols>
  <sheetData>
    <row r="1" s="120" customFormat="1" ht="28.5" customHeight="1" spans="1:253">
      <c r="A1" s="127" t="s">
        <v>39</v>
      </c>
      <c r="B1" s="127"/>
      <c r="C1" s="127"/>
      <c r="D1" s="127"/>
      <c r="E1" s="128"/>
      <c r="F1" s="19"/>
      <c r="G1" s="129"/>
      <c r="H1" s="129"/>
      <c r="I1" s="129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  <c r="IR1" s="141"/>
      <c r="IS1" s="141"/>
    </row>
    <row r="2" s="121" customFormat="1" ht="18" customHeight="1" spans="1:253">
      <c r="A2" s="130" t="s">
        <v>40</v>
      </c>
      <c r="C2" s="74"/>
      <c r="D2" s="121" t="s">
        <v>2</v>
      </c>
      <c r="E2" s="54"/>
      <c r="F2" s="19"/>
      <c r="G2" s="54"/>
      <c r="H2" s="54"/>
      <c r="I2" s="5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</row>
    <row r="3" s="122" customFormat="1" ht="30" customHeight="1" spans="1:218">
      <c r="A3" s="83" t="s">
        <v>41</v>
      </c>
      <c r="B3" s="83" t="s">
        <v>4</v>
      </c>
      <c r="C3" s="90" t="s">
        <v>5</v>
      </c>
      <c r="D3" s="83" t="s">
        <v>6</v>
      </c>
      <c r="E3" s="131"/>
      <c r="F3" s="131"/>
      <c r="G3" s="131"/>
      <c r="H3" s="131"/>
      <c r="I3" s="131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</row>
    <row r="4" ht="30" customHeight="1" spans="1:9">
      <c r="A4" s="132" t="s">
        <v>42</v>
      </c>
      <c r="B4" s="133">
        <v>59841</v>
      </c>
      <c r="C4" s="134">
        <v>42200</v>
      </c>
      <c r="D4" s="132"/>
      <c r="F4" s="126"/>
      <c r="G4" s="126"/>
      <c r="H4" s="126"/>
      <c r="I4" s="126"/>
    </row>
    <row r="5" ht="30" customHeight="1" spans="1:9">
      <c r="A5" s="132" t="s">
        <v>43</v>
      </c>
      <c r="B5" s="134"/>
      <c r="C5" s="134"/>
      <c r="D5" s="132"/>
      <c r="F5" s="126"/>
      <c r="G5" s="126"/>
      <c r="H5" s="126"/>
      <c r="I5" s="126"/>
    </row>
    <row r="6" ht="30" customHeight="1" spans="1:9">
      <c r="A6" s="132" t="s">
        <v>44</v>
      </c>
      <c r="B6" s="134"/>
      <c r="C6" s="134"/>
      <c r="D6" s="132"/>
      <c r="F6" s="126"/>
      <c r="G6" s="126"/>
      <c r="H6" s="126"/>
      <c r="I6" s="126"/>
    </row>
    <row r="7" ht="30" customHeight="1" spans="1:9">
      <c r="A7" s="132" t="s">
        <v>45</v>
      </c>
      <c r="B7" s="134">
        <v>8103</v>
      </c>
      <c r="C7" s="134">
        <v>9460</v>
      </c>
      <c r="D7" s="132"/>
      <c r="F7" s="126"/>
      <c r="G7" s="126"/>
      <c r="H7" s="126"/>
      <c r="I7" s="126"/>
    </row>
    <row r="8" ht="30" customHeight="1" spans="1:9">
      <c r="A8" s="132" t="s">
        <v>46</v>
      </c>
      <c r="B8" s="134">
        <v>86362</v>
      </c>
      <c r="C8" s="134">
        <v>79550</v>
      </c>
      <c r="D8" s="132"/>
      <c r="F8" s="126"/>
      <c r="G8" s="126"/>
      <c r="H8" s="126"/>
      <c r="I8" s="126"/>
    </row>
    <row r="9" ht="30" customHeight="1" spans="1:9">
      <c r="A9" s="132" t="s">
        <v>47</v>
      </c>
      <c r="B9" s="134">
        <v>1835</v>
      </c>
      <c r="C9" s="134">
        <v>800</v>
      </c>
      <c r="D9" s="132"/>
      <c r="F9" s="126"/>
      <c r="G9" s="126"/>
      <c r="H9" s="126"/>
      <c r="I9" s="126"/>
    </row>
    <row r="10" ht="30" customHeight="1" spans="1:9">
      <c r="A10" s="132" t="s">
        <v>48</v>
      </c>
      <c r="B10" s="134">
        <v>2690</v>
      </c>
      <c r="C10" s="134">
        <v>2580</v>
      </c>
      <c r="D10" s="132"/>
      <c r="F10" s="126"/>
      <c r="G10" s="126"/>
      <c r="H10" s="126"/>
      <c r="I10" s="126"/>
    </row>
    <row r="11" ht="30" customHeight="1" spans="1:9">
      <c r="A11" s="132" t="s">
        <v>49</v>
      </c>
      <c r="B11" s="134">
        <v>135534</v>
      </c>
      <c r="C11" s="134">
        <v>112000</v>
      </c>
      <c r="D11" s="132"/>
      <c r="F11" s="126"/>
      <c r="G11" s="126"/>
      <c r="H11" s="126"/>
      <c r="I11" s="126"/>
    </row>
    <row r="12" ht="30" customHeight="1" spans="1:9">
      <c r="A12" s="132" t="s">
        <v>50</v>
      </c>
      <c r="B12" s="134">
        <v>38430</v>
      </c>
      <c r="C12" s="134">
        <v>33100</v>
      </c>
      <c r="D12" s="132"/>
      <c r="F12" s="126"/>
      <c r="G12" s="126"/>
      <c r="H12" s="126"/>
      <c r="I12" s="126"/>
    </row>
    <row r="13" ht="30" customHeight="1" spans="1:9">
      <c r="A13" s="132" t="s">
        <v>51</v>
      </c>
      <c r="B13" s="134">
        <v>1109</v>
      </c>
      <c r="C13" s="134">
        <v>7900</v>
      </c>
      <c r="D13" s="132"/>
      <c r="F13" s="126"/>
      <c r="G13" s="126"/>
      <c r="H13" s="126"/>
      <c r="I13" s="126"/>
    </row>
    <row r="14" ht="30" customHeight="1" spans="1:9">
      <c r="A14" s="132" t="s">
        <v>52</v>
      </c>
      <c r="B14" s="134">
        <v>38796</v>
      </c>
      <c r="C14" s="134">
        <v>88553</v>
      </c>
      <c r="D14" s="132"/>
      <c r="F14" s="23"/>
      <c r="G14" s="23"/>
      <c r="H14" s="23"/>
      <c r="I14" s="23"/>
    </row>
    <row r="15" ht="30" customHeight="1" spans="1:9">
      <c r="A15" s="132" t="s">
        <v>53</v>
      </c>
      <c r="B15" s="134">
        <v>35178</v>
      </c>
      <c r="C15" s="134">
        <v>36900</v>
      </c>
      <c r="D15" s="132"/>
      <c r="F15" s="126"/>
      <c r="G15" s="126"/>
      <c r="H15" s="126"/>
      <c r="I15" s="126"/>
    </row>
    <row r="16" ht="30" customHeight="1" spans="1:9">
      <c r="A16" s="132" t="s">
        <v>54</v>
      </c>
      <c r="B16" s="134">
        <v>3855</v>
      </c>
      <c r="C16" s="134">
        <v>4260</v>
      </c>
      <c r="D16" s="132"/>
      <c r="F16" s="126"/>
      <c r="G16" s="126"/>
      <c r="H16" s="126"/>
      <c r="I16" s="126"/>
    </row>
    <row r="17" ht="30" customHeight="1" spans="1:9">
      <c r="A17" s="132" t="s">
        <v>55</v>
      </c>
      <c r="B17" s="134">
        <v>4954</v>
      </c>
      <c r="C17" s="134">
        <v>1400</v>
      </c>
      <c r="D17" s="132"/>
      <c r="F17" s="126"/>
      <c r="G17" s="126"/>
      <c r="H17" s="126"/>
      <c r="I17" s="126"/>
    </row>
    <row r="18" ht="30" customHeight="1" spans="1:9">
      <c r="A18" s="132" t="s">
        <v>56</v>
      </c>
      <c r="B18" s="134">
        <v>367</v>
      </c>
      <c r="C18" s="134">
        <v>440</v>
      </c>
      <c r="D18" s="132"/>
      <c r="F18" s="126"/>
      <c r="G18" s="126"/>
      <c r="H18" s="126"/>
      <c r="I18" s="126"/>
    </row>
    <row r="19" ht="30" customHeight="1" spans="1:9">
      <c r="A19" s="132" t="s">
        <v>57</v>
      </c>
      <c r="B19" s="134"/>
      <c r="C19" s="134">
        <v>4</v>
      </c>
      <c r="D19" s="132"/>
      <c r="F19" s="126"/>
      <c r="G19" s="126"/>
      <c r="H19" s="126"/>
      <c r="I19" s="126"/>
    </row>
    <row r="20" ht="30" customHeight="1" spans="1:9">
      <c r="A20" s="132" t="s">
        <v>58</v>
      </c>
      <c r="B20" s="134">
        <v>1800</v>
      </c>
      <c r="C20" s="134">
        <v>1955</v>
      </c>
      <c r="D20" s="132"/>
      <c r="F20" s="126"/>
      <c r="G20" s="126"/>
      <c r="H20" s="126"/>
      <c r="I20" s="126"/>
    </row>
    <row r="21" ht="30" customHeight="1" spans="1:9">
      <c r="A21" s="132" t="s">
        <v>59</v>
      </c>
      <c r="B21" s="134">
        <v>3196</v>
      </c>
      <c r="C21" s="134">
        <v>8500</v>
      </c>
      <c r="D21" s="132"/>
      <c r="F21" s="126"/>
      <c r="G21" s="126"/>
      <c r="H21" s="126"/>
      <c r="I21" s="126"/>
    </row>
    <row r="22" ht="30" customHeight="1" spans="1:9">
      <c r="A22" s="132" t="s">
        <v>60</v>
      </c>
      <c r="B22" s="134">
        <v>14406</v>
      </c>
      <c r="C22" s="134">
        <v>12500</v>
      </c>
      <c r="D22" s="132"/>
      <c r="F22" s="126"/>
      <c r="G22" s="126"/>
      <c r="H22" s="126"/>
      <c r="I22" s="126"/>
    </row>
    <row r="23" ht="30" customHeight="1" spans="1:9">
      <c r="A23" s="132" t="s">
        <v>61</v>
      </c>
      <c r="B23" s="134">
        <v>341</v>
      </c>
      <c r="C23" s="134">
        <v>500</v>
      </c>
      <c r="D23" s="132"/>
      <c r="F23" s="126"/>
      <c r="G23" s="126"/>
      <c r="H23" s="126"/>
      <c r="I23" s="126"/>
    </row>
    <row r="24" ht="30" customHeight="1" spans="1:9">
      <c r="A24" s="132" t="s">
        <v>62</v>
      </c>
      <c r="B24" s="134">
        <v>1799</v>
      </c>
      <c r="C24" s="134">
        <v>2150</v>
      </c>
      <c r="D24" s="132"/>
      <c r="F24" s="126"/>
      <c r="G24" s="126"/>
      <c r="H24" s="126"/>
      <c r="I24" s="126"/>
    </row>
    <row r="25" ht="30" customHeight="1" spans="1:9">
      <c r="A25" s="132" t="s">
        <v>63</v>
      </c>
      <c r="B25" s="134">
        <v>10000</v>
      </c>
      <c r="C25" s="134"/>
      <c r="D25" s="132"/>
      <c r="F25" s="126"/>
      <c r="G25" s="126"/>
      <c r="H25" s="126"/>
      <c r="I25" s="126"/>
    </row>
    <row r="26" ht="30" customHeight="1" spans="1:9">
      <c r="A26" s="132" t="s">
        <v>64</v>
      </c>
      <c r="B26" s="134">
        <v>3451</v>
      </c>
      <c r="C26" s="134">
        <v>3450</v>
      </c>
      <c r="D26" s="132"/>
      <c r="F26" s="126"/>
      <c r="G26" s="126"/>
      <c r="H26" s="126"/>
      <c r="I26" s="126"/>
    </row>
    <row r="27" ht="30" customHeight="1" spans="1:4">
      <c r="A27" s="132" t="s">
        <v>65</v>
      </c>
      <c r="B27" s="134"/>
      <c r="C27" s="134"/>
      <c r="D27" s="132"/>
    </row>
    <row r="28" ht="30" customHeight="1" spans="1:4">
      <c r="A28" s="132" t="s">
        <v>66</v>
      </c>
      <c r="B28" s="134"/>
      <c r="C28" s="134"/>
      <c r="D28" s="132"/>
    </row>
    <row r="29" s="123" customFormat="1" ht="30" customHeight="1" spans="1:5">
      <c r="A29" s="83" t="s">
        <v>67</v>
      </c>
      <c r="B29" s="135">
        <f>SUM(B4:B28)</f>
        <v>452047</v>
      </c>
      <c r="C29" s="135">
        <f>SUM(C4:C26)</f>
        <v>448202</v>
      </c>
      <c r="D29" s="136"/>
      <c r="E29" s="131"/>
    </row>
    <row r="30" s="124" customFormat="1" ht="30" customHeight="1" spans="1:5">
      <c r="A30" s="132" t="s">
        <v>68</v>
      </c>
      <c r="B30" s="134">
        <v>75680</v>
      </c>
      <c r="C30" s="134">
        <v>87000</v>
      </c>
      <c r="D30" s="132"/>
      <c r="E30" s="126"/>
    </row>
    <row r="31" s="124" customFormat="1" ht="30" customHeight="1" spans="1:4">
      <c r="A31" s="132" t="s">
        <v>69</v>
      </c>
      <c r="B31" s="134">
        <v>10745</v>
      </c>
      <c r="C31" s="134">
        <v>10745</v>
      </c>
      <c r="D31" s="132"/>
    </row>
    <row r="32" s="124" customFormat="1" ht="30" customHeight="1" spans="1:4">
      <c r="A32" s="132" t="s">
        <v>70</v>
      </c>
      <c r="B32" s="134">
        <v>15</v>
      </c>
      <c r="C32" s="134">
        <v>15</v>
      </c>
      <c r="D32" s="132"/>
    </row>
    <row r="33" s="124" customFormat="1" ht="30" customHeight="1" spans="1:5">
      <c r="A33" s="132" t="s">
        <v>71</v>
      </c>
      <c r="B33" s="134"/>
      <c r="C33" s="134"/>
      <c r="D33" s="137"/>
      <c r="E33" s="126"/>
    </row>
    <row r="34" s="124" customFormat="1" ht="30" customHeight="1" spans="1:6">
      <c r="A34" s="132" t="s">
        <v>72</v>
      </c>
      <c r="B34" s="134"/>
      <c r="C34" s="134">
        <v>1000</v>
      </c>
      <c r="D34" s="132"/>
      <c r="E34" s="126"/>
      <c r="F34" s="125"/>
    </row>
    <row r="35" s="125" customFormat="1" ht="30" customHeight="1" spans="1:5">
      <c r="A35" s="138" t="s">
        <v>73</v>
      </c>
      <c r="B35" s="103">
        <f>SUM(B29:B34)</f>
        <v>538487</v>
      </c>
      <c r="C35" s="103">
        <f>SUM(C29:C34)</f>
        <v>546962</v>
      </c>
      <c r="D35" s="139"/>
      <c r="E35" s="140"/>
    </row>
    <row r="36" customHeight="1" spans="1:1">
      <c r="A36" s="105"/>
    </row>
  </sheetData>
  <mergeCells count="3">
    <mergeCell ref="A1:D1"/>
    <mergeCell ref="F14:I14"/>
    <mergeCell ref="F1:F2"/>
  </mergeCells>
  <dataValidations count="1">
    <dataValidation type="whole" operator="between" allowBlank="1" showInputMessage="1" showErrorMessage="1" sqref="B29:C29 B5:B28 C4:C7 C10:C28">
      <formula1>-10000000000</formula1>
      <formula2>10000000000</formula2>
    </dataValidation>
  </dataValidations>
  <printOptions horizontalCentered="1"/>
  <pageMargins left="0.79" right="0.79" top="0.87" bottom="0.59" header="0.39" footer="0.43"/>
  <pageSetup paperSize="9" firstPageNumber="0" pageOrder="overThenDown" orientation="portrait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11" sqref="F11"/>
    </sheetView>
  </sheetViews>
  <sheetFormatPr defaultColWidth="9" defaultRowHeight="13.5" outlineLevelCol="5"/>
  <cols>
    <col min="1" max="1" width="33.2083333333333" style="108" customWidth="1"/>
    <col min="2" max="2" width="14.75" style="108" customWidth="1"/>
    <col min="3" max="3" width="13.625" style="108" customWidth="1"/>
    <col min="4" max="4" width="10.8583333333333" style="108" customWidth="1"/>
    <col min="5" max="6" width="13.625" style="108" customWidth="1"/>
    <col min="7" max="16384" width="9" style="108"/>
  </cols>
  <sheetData>
    <row r="1" s="106" customFormat="1" ht="18.75" customHeight="1" spans="1:6">
      <c r="A1" s="109" t="s">
        <v>74</v>
      </c>
      <c r="B1" s="109"/>
      <c r="C1" s="109"/>
      <c r="D1" s="109"/>
      <c r="E1" s="110"/>
      <c r="F1" s="110"/>
    </row>
    <row r="2" ht="18.75" customHeight="1" spans="1:6">
      <c r="A2" s="111"/>
      <c r="B2" s="111"/>
      <c r="C2" s="111"/>
      <c r="D2" s="111"/>
      <c r="E2" s="111"/>
      <c r="F2" s="111"/>
    </row>
    <row r="3" ht="24.95" customHeight="1" spans="1:4">
      <c r="A3" s="112" t="s">
        <v>75</v>
      </c>
      <c r="B3" s="112"/>
      <c r="C3" s="112"/>
      <c r="D3" s="113" t="s">
        <v>2</v>
      </c>
    </row>
    <row r="4" ht="31.5" customHeight="1" spans="1:4">
      <c r="A4" s="89" t="s">
        <v>3</v>
      </c>
      <c r="B4" s="90" t="s">
        <v>4</v>
      </c>
      <c r="C4" s="91" t="s">
        <v>5</v>
      </c>
      <c r="D4" s="89" t="s">
        <v>6</v>
      </c>
    </row>
    <row r="5" ht="31.5" customHeight="1" spans="1:4">
      <c r="A5" s="92" t="s">
        <v>76</v>
      </c>
      <c r="B5" s="97">
        <v>23000</v>
      </c>
      <c r="C5" s="93">
        <v>50000</v>
      </c>
      <c r="D5" s="94"/>
    </row>
    <row r="6" ht="31.5" customHeight="1" spans="1:4">
      <c r="A6" s="92" t="s">
        <v>77</v>
      </c>
      <c r="B6" s="97">
        <v>2000</v>
      </c>
      <c r="C6" s="93">
        <v>1950</v>
      </c>
      <c r="D6" s="94"/>
    </row>
    <row r="7" customFormat="1" ht="31.5" customHeight="1" spans="1:4">
      <c r="A7" s="92" t="s">
        <v>78</v>
      </c>
      <c r="B7" s="97"/>
      <c r="C7" s="93">
        <v>5449</v>
      </c>
      <c r="D7" s="94"/>
    </row>
    <row r="8" s="107" customFormat="1" ht="31.5" customHeight="1" spans="1:4">
      <c r="A8" s="90" t="s">
        <v>29</v>
      </c>
      <c r="B8" s="100">
        <f>SUM(B5:B7)</f>
        <v>25000</v>
      </c>
      <c r="C8" s="100">
        <f>SUM(C5:C7)</f>
        <v>57399</v>
      </c>
      <c r="D8" s="101"/>
    </row>
    <row r="9" s="108" customFormat="1" ht="31.5" customHeight="1" spans="1:4">
      <c r="A9" s="92" t="s">
        <v>37</v>
      </c>
      <c r="B9" s="93">
        <v>1339</v>
      </c>
      <c r="C9" s="93">
        <v>1494</v>
      </c>
      <c r="D9" s="94"/>
    </row>
    <row r="10" s="108" customFormat="1" ht="31.5" customHeight="1" spans="1:4">
      <c r="A10" s="92" t="s">
        <v>79</v>
      </c>
      <c r="B10" s="93">
        <v>288500</v>
      </c>
      <c r="C10" s="93">
        <v>175500</v>
      </c>
      <c r="D10" s="94"/>
    </row>
    <row r="11" s="108" customFormat="1" ht="31.5" customHeight="1" spans="1:4">
      <c r="A11" s="92" t="s">
        <v>36</v>
      </c>
      <c r="B11" s="93"/>
      <c r="C11" s="93"/>
      <c r="D11" s="94"/>
    </row>
    <row r="12" s="108" customFormat="1" ht="31.5" customHeight="1" spans="1:6">
      <c r="A12" s="92" t="s">
        <v>80</v>
      </c>
      <c r="B12" s="93">
        <v>102420</v>
      </c>
      <c r="C12" s="93">
        <v>162110</v>
      </c>
      <c r="D12" s="114"/>
      <c r="E12" s="115"/>
      <c r="F12" s="115"/>
    </row>
    <row r="13" s="16" customFormat="1" ht="30" customHeight="1" spans="1:4">
      <c r="A13" s="116" t="s">
        <v>38</v>
      </c>
      <c r="B13" s="117">
        <f>SUM(B8:B12)</f>
        <v>417259</v>
      </c>
      <c r="C13" s="117">
        <f>SUM(C8:C12)</f>
        <v>396503</v>
      </c>
      <c r="D13" s="104"/>
    </row>
    <row r="14" ht="27" customHeight="1" spans="1:4">
      <c r="A14" s="118"/>
      <c r="B14" s="118"/>
      <c r="C14" s="119"/>
      <c r="D14" s="119"/>
    </row>
  </sheetData>
  <mergeCells count="2">
    <mergeCell ref="A1:D1"/>
    <mergeCell ref="E12:F12"/>
  </mergeCells>
  <pageMargins left="1.1" right="1.1" top="1.18" bottom="1.18" header="0.51" footer="0.7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26" workbookViewId="0">
      <selection activeCell="C33" sqref="C33"/>
    </sheetView>
  </sheetViews>
  <sheetFormatPr defaultColWidth="9" defaultRowHeight="14.25"/>
  <cols>
    <col min="1" max="1" width="44.7083333333333" style="16" customWidth="1"/>
    <col min="2" max="3" width="12.7833333333333" style="16" customWidth="1"/>
    <col min="4" max="4" width="8.625" style="16" customWidth="1"/>
    <col min="5" max="16384" width="9" style="16"/>
  </cols>
  <sheetData>
    <row r="1" ht="24.95" customHeight="1" spans="1:4">
      <c r="A1" s="86" t="s">
        <v>81</v>
      </c>
      <c r="B1" s="86"/>
      <c r="C1" s="86"/>
      <c r="D1" s="86"/>
    </row>
    <row r="2" ht="24.95" customHeight="1" spans="1:4">
      <c r="A2" s="87" t="s">
        <v>82</v>
      </c>
      <c r="C2" s="88" t="s">
        <v>2</v>
      </c>
      <c r="D2" s="88"/>
    </row>
    <row r="3" ht="24.95" customHeight="1" spans="1:4">
      <c r="A3" s="89" t="s">
        <v>3</v>
      </c>
      <c r="B3" s="90" t="s">
        <v>4</v>
      </c>
      <c r="C3" s="91" t="s">
        <v>5</v>
      </c>
      <c r="D3" s="89" t="s">
        <v>6</v>
      </c>
    </row>
    <row r="4" ht="24.95" customHeight="1" spans="1:4">
      <c r="A4" s="92" t="s">
        <v>83</v>
      </c>
      <c r="B4" s="93"/>
      <c r="C4" s="93"/>
      <c r="D4" s="94"/>
    </row>
    <row r="5" ht="24.95" customHeight="1" spans="1:4">
      <c r="A5" s="92" t="s">
        <v>84</v>
      </c>
      <c r="B5" s="93"/>
      <c r="C5" s="93"/>
      <c r="D5" s="94"/>
    </row>
    <row r="6" ht="24.95" customHeight="1" spans="1:4">
      <c r="A6" s="92" t="s">
        <v>85</v>
      </c>
      <c r="B6" s="93"/>
      <c r="C6" s="93"/>
      <c r="D6" s="94"/>
    </row>
    <row r="7" ht="24.95" customHeight="1" spans="1:4">
      <c r="A7" s="92" t="s">
        <v>86</v>
      </c>
      <c r="B7" s="95">
        <f>B8+B18+B19+B20+B21+B22+B23+B24</f>
        <v>226208</v>
      </c>
      <c r="C7" s="95">
        <f>C8+C18+C19+C20+C21+C22+C23+C24</f>
        <v>130253</v>
      </c>
      <c r="D7" s="94"/>
    </row>
    <row r="8" ht="29" customHeight="1" spans="1:11">
      <c r="A8" s="96" t="s">
        <v>87</v>
      </c>
      <c r="B8" s="97">
        <f>SUM(B9:B17)</f>
        <v>226208</v>
      </c>
      <c r="C8" s="97">
        <f>SUM(C9:C17)</f>
        <v>116299</v>
      </c>
      <c r="D8" s="94"/>
      <c r="F8" s="17"/>
      <c r="G8" s="98"/>
      <c r="H8" s="98"/>
      <c r="I8" s="17"/>
      <c r="J8" s="17"/>
      <c r="K8" s="17"/>
    </row>
    <row r="9" ht="24.95" customHeight="1" spans="1:7">
      <c r="A9" s="92" t="s">
        <v>88</v>
      </c>
      <c r="B9" s="97">
        <v>223708</v>
      </c>
      <c r="C9" s="93">
        <v>113068</v>
      </c>
      <c r="D9" s="94"/>
      <c r="F9" s="98"/>
      <c r="G9" s="98"/>
    </row>
    <row r="10" ht="24.95" customHeight="1" spans="1:4">
      <c r="A10" s="92" t="s">
        <v>89</v>
      </c>
      <c r="B10" s="97">
        <v>800</v>
      </c>
      <c r="C10" s="93"/>
      <c r="D10" s="94"/>
    </row>
    <row r="11" ht="24.95" customHeight="1" spans="1:4">
      <c r="A11" s="92" t="s">
        <v>90</v>
      </c>
      <c r="B11" s="97"/>
      <c r="C11" s="97"/>
      <c r="D11" s="94"/>
    </row>
    <row r="12" ht="24.95" customHeight="1" spans="1:4">
      <c r="A12" s="92" t="s">
        <v>91</v>
      </c>
      <c r="B12" s="97">
        <v>900</v>
      </c>
      <c r="C12" s="97"/>
      <c r="D12" s="94"/>
    </row>
    <row r="13" ht="24.95" customHeight="1" spans="1:4">
      <c r="A13" s="92" t="s">
        <v>92</v>
      </c>
      <c r="B13" s="97">
        <v>800</v>
      </c>
      <c r="C13" s="97"/>
      <c r="D13" s="93"/>
    </row>
    <row r="14" ht="24.95" customHeight="1" spans="1:4">
      <c r="A14" s="92" t="s">
        <v>93</v>
      </c>
      <c r="B14" s="97"/>
      <c r="C14" s="97"/>
      <c r="D14" s="94"/>
    </row>
    <row r="15" ht="24.95" customHeight="1" spans="1:4">
      <c r="A15" s="92" t="s">
        <v>94</v>
      </c>
      <c r="B15" s="97"/>
      <c r="C15" s="97"/>
      <c r="D15" s="94"/>
    </row>
    <row r="16" ht="24.95" customHeight="1" spans="1:4">
      <c r="A16" s="92" t="s">
        <v>95</v>
      </c>
      <c r="B16" s="97"/>
      <c r="C16" s="97">
        <v>2784</v>
      </c>
      <c r="D16" s="94"/>
    </row>
    <row r="17" ht="24.95" customHeight="1" spans="1:4">
      <c r="A17" s="92" t="s">
        <v>96</v>
      </c>
      <c r="B17" s="97"/>
      <c r="C17" s="97">
        <v>447</v>
      </c>
      <c r="D17" s="94"/>
    </row>
    <row r="18" ht="24.95" customHeight="1" spans="1:4">
      <c r="A18" s="92" t="s">
        <v>97</v>
      </c>
      <c r="B18" s="93"/>
      <c r="C18" s="93"/>
      <c r="D18" s="94"/>
    </row>
    <row r="19" ht="24.95" customHeight="1" spans="1:4">
      <c r="A19" s="92" t="s">
        <v>98</v>
      </c>
      <c r="B19" s="93"/>
      <c r="C19" s="93"/>
      <c r="D19" s="94"/>
    </row>
    <row r="20" ht="24.95" customHeight="1" spans="1:4">
      <c r="A20" s="92" t="s">
        <v>99</v>
      </c>
      <c r="B20" s="93"/>
      <c r="C20" s="93">
        <v>13954</v>
      </c>
      <c r="D20" s="94"/>
    </row>
    <row r="21" ht="24.95" customHeight="1" spans="1:4">
      <c r="A21" s="92" t="s">
        <v>100</v>
      </c>
      <c r="B21" s="93"/>
      <c r="C21" s="93"/>
      <c r="D21" s="94"/>
    </row>
    <row r="22" ht="24.95" customHeight="1" spans="1:4">
      <c r="A22" s="92" t="s">
        <v>101</v>
      </c>
      <c r="B22" s="93"/>
      <c r="C22" s="93"/>
      <c r="D22" s="94"/>
    </row>
    <row r="23" ht="24.95" customHeight="1" spans="1:4">
      <c r="A23" s="92" t="s">
        <v>102</v>
      </c>
      <c r="B23" s="93"/>
      <c r="C23" s="93"/>
      <c r="D23" s="94"/>
    </row>
    <row r="24" ht="36" customHeight="1" spans="1:4">
      <c r="A24" s="96" t="s">
        <v>103</v>
      </c>
      <c r="B24" s="93"/>
      <c r="C24" s="93"/>
      <c r="D24" s="94"/>
    </row>
    <row r="25" ht="24.95" customHeight="1" spans="1:4">
      <c r="A25" s="92" t="s">
        <v>104</v>
      </c>
      <c r="B25" s="93"/>
      <c r="C25" s="93"/>
      <c r="D25" s="94"/>
    </row>
    <row r="26" ht="24.95" customHeight="1" spans="1:4">
      <c r="A26" s="92" t="s">
        <v>105</v>
      </c>
      <c r="B26" s="93"/>
      <c r="C26" s="93"/>
      <c r="D26" s="94"/>
    </row>
    <row r="27" ht="24.95" customHeight="1" spans="1:4">
      <c r="A27" s="92" t="s">
        <v>106</v>
      </c>
      <c r="B27" s="93"/>
      <c r="C27" s="93"/>
      <c r="D27" s="94"/>
    </row>
    <row r="28" ht="24.95" customHeight="1" spans="1:4">
      <c r="A28" s="92" t="s">
        <v>107</v>
      </c>
      <c r="B28" s="93"/>
      <c r="C28" s="93"/>
      <c r="D28" s="94"/>
    </row>
    <row r="29" ht="24.95" customHeight="1" spans="1:4">
      <c r="A29" s="92" t="s">
        <v>108</v>
      </c>
      <c r="B29" s="93">
        <v>24751</v>
      </c>
      <c r="C29" s="93">
        <v>23126</v>
      </c>
      <c r="D29" s="94"/>
    </row>
    <row r="30" ht="24.95" customHeight="1" spans="1:4">
      <c r="A30" s="92" t="s">
        <v>109</v>
      </c>
      <c r="B30" s="93">
        <f>SUM(B31:B32)</f>
        <v>2400</v>
      </c>
      <c r="C30" s="93">
        <f>SUM(C31:C32)</f>
        <v>29140</v>
      </c>
      <c r="D30" s="94"/>
    </row>
    <row r="31" ht="24.95" customHeight="1" spans="1:4">
      <c r="A31" s="92" t="s">
        <v>110</v>
      </c>
      <c r="B31" s="93">
        <v>400</v>
      </c>
      <c r="C31" s="93">
        <v>540</v>
      </c>
      <c r="D31" s="94"/>
    </row>
    <row r="32" ht="35" customHeight="1" spans="1:4">
      <c r="A32" s="96" t="s">
        <v>111</v>
      </c>
      <c r="B32" s="93">
        <v>2000</v>
      </c>
      <c r="C32" s="93">
        <f>59700-31100</f>
        <v>28600</v>
      </c>
      <c r="D32" s="99"/>
    </row>
    <row r="33" s="85" customFormat="1" ht="24.95" customHeight="1" spans="1:4">
      <c r="A33" s="90" t="s">
        <v>112</v>
      </c>
      <c r="B33" s="100">
        <f>B4+B5+B6+B7+B25+B26+B27+B28+B29+B30</f>
        <v>253359</v>
      </c>
      <c r="C33" s="100">
        <f>C4+C5+C6+C7+C25+C26+C27+C28+C29+C30</f>
        <v>182519</v>
      </c>
      <c r="D33" s="101"/>
    </row>
    <row r="34" s="16" customFormat="1" ht="35" customHeight="1" spans="1:4">
      <c r="A34" s="96" t="s">
        <v>68</v>
      </c>
      <c r="B34" s="93">
        <v>100</v>
      </c>
      <c r="C34" s="93">
        <v>155</v>
      </c>
      <c r="D34" s="99"/>
    </row>
    <row r="35" s="16" customFormat="1" ht="35" customHeight="1" spans="1:4">
      <c r="A35" s="96" t="s">
        <v>113</v>
      </c>
      <c r="B35" s="93">
        <v>50000</v>
      </c>
      <c r="C35" s="93">
        <v>67929</v>
      </c>
      <c r="D35" s="99"/>
    </row>
    <row r="36" s="16" customFormat="1" ht="35" customHeight="1" spans="1:4">
      <c r="A36" s="96" t="s">
        <v>69</v>
      </c>
      <c r="B36" s="93">
        <v>113800</v>
      </c>
      <c r="C36" s="93">
        <f>113800+31100</f>
        <v>144900</v>
      </c>
      <c r="D36" s="99"/>
    </row>
    <row r="37" s="16" customFormat="1" ht="35" customHeight="1" spans="1:7">
      <c r="A37" s="96" t="s">
        <v>72</v>
      </c>
      <c r="B37" s="93"/>
      <c r="C37" s="93">
        <v>1000</v>
      </c>
      <c r="D37" s="99"/>
      <c r="G37"/>
    </row>
    <row r="38" customFormat="1" ht="35" customHeight="1" spans="1:4">
      <c r="A38" s="102" t="s">
        <v>73</v>
      </c>
      <c r="B38" s="103">
        <f>SUM(B33:B37)</f>
        <v>417259</v>
      </c>
      <c r="C38" s="103">
        <f>SUM(C33:C37)</f>
        <v>396503</v>
      </c>
      <c r="D38" s="104"/>
    </row>
    <row r="39" spans="1:1">
      <c r="A39" s="105"/>
    </row>
    <row r="42" spans="4:4">
      <c r="D42" s="51"/>
    </row>
  </sheetData>
  <mergeCells count="4">
    <mergeCell ref="A1:D1"/>
    <mergeCell ref="C2:D2"/>
    <mergeCell ref="G8:H8"/>
    <mergeCell ref="F9:G9"/>
  </mergeCells>
  <printOptions horizontalCentered="1"/>
  <pageMargins left="0.79" right="0.79" top="1.18" bottom="1.18" header="0.24" footer="0.24"/>
  <pageSetup paperSize="9" fitToHeight="0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9" sqref="F9"/>
    </sheetView>
  </sheetViews>
  <sheetFormatPr defaultColWidth="9.1" defaultRowHeight="14.25" outlineLevelCol="5"/>
  <cols>
    <col min="1" max="1" width="20.375" style="71" customWidth="1"/>
    <col min="2" max="3" width="9.5" style="71" customWidth="1"/>
    <col min="4" max="4" width="19.75" style="71" customWidth="1"/>
    <col min="5" max="6" width="10.5" style="71" customWidth="1"/>
  </cols>
  <sheetData>
    <row r="1" ht="35" customHeight="1" spans="1:6">
      <c r="A1" s="72" t="s">
        <v>114</v>
      </c>
      <c r="B1" s="72"/>
      <c r="C1" s="72"/>
      <c r="D1" s="72"/>
      <c r="E1" s="72"/>
      <c r="F1" s="72"/>
    </row>
    <row r="2" ht="18" customHeight="1" spans="1:6">
      <c r="A2" s="17" t="s">
        <v>115</v>
      </c>
      <c r="B2" s="73"/>
      <c r="C2" s="73"/>
      <c r="D2" s="17"/>
      <c r="E2" s="17"/>
      <c r="F2" s="74" t="s">
        <v>2</v>
      </c>
    </row>
    <row r="3" s="70" customFormat="1" ht="34" customHeight="1" spans="1:6">
      <c r="A3" s="75" t="s">
        <v>116</v>
      </c>
      <c r="B3" s="75" t="s">
        <v>4</v>
      </c>
      <c r="C3" s="76" t="s">
        <v>5</v>
      </c>
      <c r="D3" s="75" t="s">
        <v>117</v>
      </c>
      <c r="E3" s="75" t="s">
        <v>4</v>
      </c>
      <c r="F3" s="76" t="s">
        <v>5</v>
      </c>
    </row>
    <row r="4" ht="34" customHeight="1" spans="1:6">
      <c r="A4" s="77" t="s">
        <v>118</v>
      </c>
      <c r="B4" s="78">
        <v>3220</v>
      </c>
      <c r="C4" s="78">
        <v>9463</v>
      </c>
      <c r="D4" s="79" t="s">
        <v>119</v>
      </c>
      <c r="E4" s="78"/>
      <c r="F4" s="78"/>
    </row>
    <row r="5" ht="34" customHeight="1" spans="1:6">
      <c r="A5" s="77" t="s">
        <v>120</v>
      </c>
      <c r="B5" s="78"/>
      <c r="C5" s="78"/>
      <c r="D5" s="79" t="s">
        <v>121</v>
      </c>
      <c r="E5" s="78"/>
      <c r="F5" s="78"/>
    </row>
    <row r="6" ht="34" customHeight="1" spans="1:6">
      <c r="A6" s="77" t="s">
        <v>122</v>
      </c>
      <c r="B6" s="78"/>
      <c r="C6" s="78"/>
      <c r="D6" s="77" t="s">
        <v>123</v>
      </c>
      <c r="E6" s="78"/>
      <c r="F6" s="78"/>
    </row>
    <row r="7" ht="34" customHeight="1" spans="1:6">
      <c r="A7" s="77" t="s">
        <v>124</v>
      </c>
      <c r="B7" s="78"/>
      <c r="C7" s="78"/>
      <c r="D7" s="80"/>
      <c r="E7" s="78"/>
      <c r="F7" s="78"/>
    </row>
    <row r="8" ht="34" customHeight="1" spans="1:6">
      <c r="A8" s="81" t="s">
        <v>29</v>
      </c>
      <c r="B8" s="82">
        <f>SUM(B4:B7)</f>
        <v>3220</v>
      </c>
      <c r="C8" s="82">
        <v>9463</v>
      </c>
      <c r="D8" s="81" t="s">
        <v>112</v>
      </c>
      <c r="E8" s="82"/>
      <c r="F8" s="82"/>
    </row>
    <row r="9" ht="34" customHeight="1" spans="1:6">
      <c r="A9" s="77" t="s">
        <v>125</v>
      </c>
      <c r="B9" s="78"/>
      <c r="C9" s="78">
        <v>11</v>
      </c>
      <c r="D9" s="77" t="s">
        <v>113</v>
      </c>
      <c r="E9" s="78">
        <v>3220</v>
      </c>
      <c r="F9" s="78">
        <v>9474</v>
      </c>
    </row>
    <row r="10" ht="34" customHeight="1" spans="1:6">
      <c r="A10" s="77" t="s">
        <v>126</v>
      </c>
      <c r="B10" s="78"/>
      <c r="C10" s="78"/>
      <c r="D10" s="77" t="s">
        <v>127</v>
      </c>
      <c r="E10" s="78"/>
      <c r="F10" s="78"/>
    </row>
    <row r="11" ht="34" customHeight="1" spans="1:6">
      <c r="A11" s="83" t="s">
        <v>38</v>
      </c>
      <c r="B11" s="84">
        <f t="shared" ref="B11:F11" si="0">SUM(B8:B10)</f>
        <v>3220</v>
      </c>
      <c r="C11" s="84">
        <f t="shared" si="0"/>
        <v>9474</v>
      </c>
      <c r="D11" s="83" t="s">
        <v>73</v>
      </c>
      <c r="E11" s="84">
        <f>SUM(E8:E10)</f>
        <v>3220</v>
      </c>
      <c r="F11" s="84">
        <f t="shared" si="0"/>
        <v>9474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11" workbookViewId="0">
      <selection activeCell="C21" sqref="C21"/>
    </sheetView>
  </sheetViews>
  <sheetFormatPr defaultColWidth="9" defaultRowHeight="14.25"/>
  <cols>
    <col min="1" max="1" width="39.875" customWidth="1"/>
    <col min="2" max="7" width="15.625" customWidth="1"/>
    <col min="8" max="8" width="9.25"/>
    <col min="9" max="9" width="12.625"/>
  </cols>
  <sheetData>
    <row r="1" s="52" customFormat="1" ht="13.5" spans="1:1">
      <c r="A1" s="55"/>
    </row>
    <row r="2" s="52" customFormat="1" ht="21" customHeight="1" spans="1:7">
      <c r="A2" s="20" t="s">
        <v>128</v>
      </c>
      <c r="B2" s="20"/>
      <c r="C2" s="20"/>
      <c r="D2" s="20"/>
      <c r="E2" s="20"/>
      <c r="F2" s="20"/>
      <c r="G2" s="20"/>
    </row>
    <row r="3" s="52" customFormat="1" ht="21" customHeight="1" spans="1:7">
      <c r="A3" s="54" t="s">
        <v>129</v>
      </c>
      <c r="B3" s="56"/>
      <c r="C3" s="56"/>
      <c r="D3" s="56"/>
      <c r="E3" s="56"/>
      <c r="F3" s="25"/>
      <c r="G3" s="25" t="s">
        <v>2</v>
      </c>
    </row>
    <row r="4" s="53" customFormat="1" ht="23" customHeight="1" spans="1:7">
      <c r="A4" s="57" t="s">
        <v>130</v>
      </c>
      <c r="B4" s="58" t="s">
        <v>131</v>
      </c>
      <c r="C4" s="58"/>
      <c r="D4" s="58" t="s">
        <v>132</v>
      </c>
      <c r="E4" s="58"/>
      <c r="F4" s="58" t="s">
        <v>133</v>
      </c>
      <c r="G4" s="58"/>
    </row>
    <row r="5" s="53" customFormat="1" ht="23" customHeight="1" spans="1:7">
      <c r="A5" s="59"/>
      <c r="B5" s="58" t="s">
        <v>4</v>
      </c>
      <c r="C5" s="60" t="s">
        <v>5</v>
      </c>
      <c r="D5" s="58" t="s">
        <v>4</v>
      </c>
      <c r="E5" s="60" t="s">
        <v>5</v>
      </c>
      <c r="F5" s="58" t="s">
        <v>4</v>
      </c>
      <c r="G5" s="60" t="s">
        <v>5</v>
      </c>
    </row>
    <row r="6" s="53" customFormat="1" ht="23" customHeight="1" spans="1:7">
      <c r="A6" s="61" t="s">
        <v>134</v>
      </c>
      <c r="B6" s="62">
        <f t="shared" ref="B6:B21" si="0">D6+F6</f>
        <v>95676.086244</v>
      </c>
      <c r="C6" s="62">
        <f>G6+E6</f>
        <v>95676.086244</v>
      </c>
      <c r="D6" s="62">
        <v>93404.749922</v>
      </c>
      <c r="E6" s="62">
        <v>93404.749922</v>
      </c>
      <c r="F6" s="62">
        <v>2271.336322</v>
      </c>
      <c r="G6" s="62">
        <v>2271.336322</v>
      </c>
    </row>
    <row r="7" s="53" customFormat="1" ht="23" customHeight="1" spans="1:7">
      <c r="A7" s="63" t="s">
        <v>135</v>
      </c>
      <c r="B7" s="62">
        <f t="shared" si="0"/>
        <v>74217.29503</v>
      </c>
      <c r="C7" s="62">
        <f>G7+E7</f>
        <v>75381.29503</v>
      </c>
      <c r="D7" s="64">
        <v>31796.1862</v>
      </c>
      <c r="E7" s="64">
        <v>32032.1862</v>
      </c>
      <c r="F7" s="64">
        <v>42421.10883</v>
      </c>
      <c r="G7" s="64">
        <v>43349.10883</v>
      </c>
    </row>
    <row r="8" s="53" customFormat="1" ht="23" customHeight="1" spans="1:8">
      <c r="A8" s="65" t="s">
        <v>136</v>
      </c>
      <c r="B8" s="66">
        <f t="shared" si="0"/>
        <v>28495.85883</v>
      </c>
      <c r="C8" s="66">
        <f>G8+E8</f>
        <v>27995.85883</v>
      </c>
      <c r="D8" s="66">
        <v>4804.75</v>
      </c>
      <c r="E8" s="66">
        <v>4644.75</v>
      </c>
      <c r="F8" s="66">
        <v>23691.10883</v>
      </c>
      <c r="G8" s="66">
        <v>23351.10883</v>
      </c>
      <c r="H8" s="67"/>
    </row>
    <row r="9" s="53" customFormat="1" ht="23" customHeight="1" spans="1:8">
      <c r="A9" s="65" t="s">
        <v>137</v>
      </c>
      <c r="B9" s="66">
        <f t="shared" si="0"/>
        <v>1690</v>
      </c>
      <c r="C9" s="66">
        <f t="shared" ref="C6:C21" si="1">G9+E9</f>
        <v>1492</v>
      </c>
      <c r="D9" s="66">
        <v>1620</v>
      </c>
      <c r="E9" s="66">
        <v>1470</v>
      </c>
      <c r="F9" s="66">
        <v>70</v>
      </c>
      <c r="G9" s="66">
        <v>22</v>
      </c>
      <c r="H9" s="67"/>
    </row>
    <row r="10" s="54" customFormat="1" ht="23" customHeight="1" spans="1:9">
      <c r="A10" s="65" t="s">
        <v>138</v>
      </c>
      <c r="B10" s="66">
        <f t="shared" si="0"/>
        <v>37379.4882</v>
      </c>
      <c r="C10" s="66">
        <f t="shared" si="1"/>
        <v>34225.4882</v>
      </c>
      <c r="D10" s="66">
        <v>19379.4882</v>
      </c>
      <c r="E10" s="66">
        <v>14725.4882</v>
      </c>
      <c r="F10" s="66">
        <v>18000</v>
      </c>
      <c r="G10" s="66">
        <v>19500</v>
      </c>
      <c r="H10" s="67"/>
      <c r="I10" s="53"/>
    </row>
    <row r="11" s="54" customFormat="1" ht="23" customHeight="1" spans="1:9">
      <c r="A11" s="65" t="s">
        <v>139</v>
      </c>
      <c r="B11" s="66">
        <f t="shared" si="0"/>
        <v>1150</v>
      </c>
      <c r="C11" s="66">
        <f t="shared" si="1"/>
        <v>1150</v>
      </c>
      <c r="D11" s="66">
        <v>1150</v>
      </c>
      <c r="E11" s="66">
        <v>1150</v>
      </c>
      <c r="F11" s="66"/>
      <c r="G11" s="66"/>
      <c r="H11" s="67"/>
      <c r="I11" s="53"/>
    </row>
    <row r="12" s="52" customFormat="1" ht="23" customHeight="1" spans="1:9">
      <c r="A12" s="65" t="s">
        <v>140</v>
      </c>
      <c r="B12" s="66">
        <f t="shared" si="0"/>
        <v>4500</v>
      </c>
      <c r="C12" s="66">
        <f t="shared" si="1"/>
        <v>9776</v>
      </c>
      <c r="D12" s="66">
        <v>4500</v>
      </c>
      <c r="E12" s="66">
        <v>9700</v>
      </c>
      <c r="F12" s="66"/>
      <c r="G12" s="66">
        <v>76</v>
      </c>
      <c r="H12" s="67"/>
      <c r="I12" s="53"/>
    </row>
    <row r="13" s="52" customFormat="1" ht="23" customHeight="1" spans="1:9">
      <c r="A13" s="65" t="s">
        <v>141</v>
      </c>
      <c r="B13" s="66">
        <f t="shared" si="0"/>
        <v>770</v>
      </c>
      <c r="C13" s="66">
        <f t="shared" si="1"/>
        <v>510</v>
      </c>
      <c r="D13" s="66">
        <v>110</v>
      </c>
      <c r="E13" s="66">
        <v>110</v>
      </c>
      <c r="F13" s="66">
        <v>660</v>
      </c>
      <c r="G13" s="66">
        <v>400</v>
      </c>
      <c r="H13" s="67"/>
      <c r="I13" s="53"/>
    </row>
    <row r="14" s="52" customFormat="1" ht="23" customHeight="1" spans="1:7">
      <c r="A14" s="65" t="s">
        <v>142</v>
      </c>
      <c r="B14" s="66">
        <f t="shared" si="0"/>
        <v>0</v>
      </c>
      <c r="C14" s="66">
        <f t="shared" si="1"/>
        <v>0</v>
      </c>
      <c r="D14" s="66"/>
      <c r="E14" s="66"/>
      <c r="F14" s="66"/>
      <c r="G14" s="66"/>
    </row>
    <row r="15" s="52" customFormat="1" ht="23" customHeight="1" spans="1:7">
      <c r="A15" s="63" t="s">
        <v>143</v>
      </c>
      <c r="B15" s="62">
        <f t="shared" si="0"/>
        <v>64322.364428</v>
      </c>
      <c r="C15" s="62">
        <f t="shared" si="1"/>
        <v>66114.364428</v>
      </c>
      <c r="D15" s="64">
        <f>SUM(D16:D19)</f>
        <v>22590.3476</v>
      </c>
      <c r="E15" s="64">
        <f>SUM(E16:E19)</f>
        <v>23035.3476</v>
      </c>
      <c r="F15" s="64">
        <f>SUM(F16:F19)</f>
        <v>41732.016828</v>
      </c>
      <c r="G15" s="64">
        <f>SUM(G16:G19)</f>
        <v>43079.016828</v>
      </c>
    </row>
    <row r="16" s="52" customFormat="1" ht="23" customHeight="1" spans="1:9">
      <c r="A16" s="65" t="s">
        <v>144</v>
      </c>
      <c r="B16" s="66">
        <f t="shared" si="0"/>
        <v>64176.364428</v>
      </c>
      <c r="C16" s="66">
        <f t="shared" si="1"/>
        <v>65966.364428</v>
      </c>
      <c r="D16" s="66">
        <v>22555.3476</v>
      </c>
      <c r="E16" s="66">
        <v>22955.3476</v>
      </c>
      <c r="F16" s="66">
        <v>41621.016828</v>
      </c>
      <c r="G16" s="66">
        <v>43011.016828</v>
      </c>
      <c r="I16" s="69"/>
    </row>
    <row r="17" s="52" customFormat="1" ht="23" customHeight="1" spans="1:7">
      <c r="A17" s="65" t="s">
        <v>145</v>
      </c>
      <c r="B17" s="66">
        <f t="shared" si="0"/>
        <v>0</v>
      </c>
      <c r="C17" s="66">
        <f t="shared" si="1"/>
        <v>7</v>
      </c>
      <c r="D17" s="66"/>
      <c r="E17" s="66"/>
      <c r="F17" s="66"/>
      <c r="G17" s="66">
        <v>7</v>
      </c>
    </row>
    <row r="18" s="52" customFormat="1" ht="23" customHeight="1" spans="1:7">
      <c r="A18" s="65" t="s">
        <v>146</v>
      </c>
      <c r="B18" s="66">
        <f t="shared" si="0"/>
        <v>146</v>
      </c>
      <c r="C18" s="66">
        <f t="shared" si="1"/>
        <v>141</v>
      </c>
      <c r="D18" s="66">
        <v>35</v>
      </c>
      <c r="E18" s="66">
        <v>80</v>
      </c>
      <c r="F18" s="66">
        <v>111</v>
      </c>
      <c r="G18" s="66">
        <v>61</v>
      </c>
    </row>
    <row r="19" s="52" customFormat="1" ht="23" customHeight="1" spans="1:7">
      <c r="A19" s="65" t="s">
        <v>147</v>
      </c>
      <c r="B19" s="66">
        <f t="shared" si="0"/>
        <v>0</v>
      </c>
      <c r="C19" s="66">
        <f t="shared" si="1"/>
        <v>0</v>
      </c>
      <c r="D19" s="66"/>
      <c r="E19" s="66"/>
      <c r="F19" s="66"/>
      <c r="G19" s="66"/>
    </row>
    <row r="20" s="52" customFormat="1" ht="23" customHeight="1" spans="1:7">
      <c r="A20" s="63" t="s">
        <v>148</v>
      </c>
      <c r="B20" s="62">
        <f t="shared" si="0"/>
        <v>9894.930602</v>
      </c>
      <c r="C20" s="62">
        <f t="shared" si="1"/>
        <v>9266.930602</v>
      </c>
      <c r="D20" s="64">
        <f>SUM(D7)-SUM(D15)</f>
        <v>9205.8386</v>
      </c>
      <c r="E20" s="64">
        <f>SUM(E7)-SUM(E15)</f>
        <v>8996.8386</v>
      </c>
      <c r="F20" s="64">
        <f>SUM(F7)-SUM(F15)</f>
        <v>689.092001999998</v>
      </c>
      <c r="G20" s="64">
        <f>SUM(G7)-SUM(G15)</f>
        <v>270.092001999998</v>
      </c>
    </row>
    <row r="21" s="52" customFormat="1" ht="23" customHeight="1" spans="1:7">
      <c r="A21" s="68" t="s">
        <v>149</v>
      </c>
      <c r="B21" s="62">
        <f t="shared" si="0"/>
        <v>105571.016846</v>
      </c>
      <c r="C21" s="62">
        <f t="shared" si="1"/>
        <v>104943.016846</v>
      </c>
      <c r="D21" s="62">
        <f>D6+D20</f>
        <v>102610.588522</v>
      </c>
      <c r="E21" s="62">
        <f>E6+E20</f>
        <v>102401.588522</v>
      </c>
      <c r="F21" s="62">
        <f>F6+F20</f>
        <v>2960.428324</v>
      </c>
      <c r="G21" s="62">
        <f>G6+G20</f>
        <v>2541.428324</v>
      </c>
    </row>
  </sheetData>
  <mergeCells count="5">
    <mergeCell ref="A2:G2"/>
    <mergeCell ref="B4:C4"/>
    <mergeCell ref="D4:E4"/>
    <mergeCell ref="F4:G4"/>
    <mergeCell ref="A4:A5"/>
  </mergeCells>
  <pageMargins left="0.75" right="0.75" top="1" bottom="1" header="0.5" footer="0.5"/>
  <pageSetup paperSize="9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opLeftCell="A2" workbookViewId="0">
      <selection activeCell="E14" sqref="E14"/>
    </sheetView>
  </sheetViews>
  <sheetFormatPr defaultColWidth="9" defaultRowHeight="14.25" outlineLevelCol="6"/>
  <cols>
    <col min="1" max="1" width="5.25" style="16" customWidth="1"/>
    <col min="2" max="2" width="12.75" style="16" customWidth="1"/>
    <col min="3" max="3" width="36.125" style="16" customWidth="1"/>
    <col min="4" max="4" width="29.875" style="16" customWidth="1"/>
    <col min="5" max="5" width="18.75" style="18" customWidth="1"/>
    <col min="6" max="6" width="18.875" style="16" customWidth="1"/>
    <col min="7" max="16384" width="9" style="16"/>
  </cols>
  <sheetData>
    <row r="1" s="16" customFormat="1" ht="24.95" customHeight="1" spans="1:7">
      <c r="A1" s="19" t="s">
        <v>150</v>
      </c>
      <c r="B1" s="20"/>
      <c r="C1" s="19"/>
      <c r="D1" s="19"/>
      <c r="E1" s="19"/>
      <c r="F1" s="20"/>
      <c r="G1" s="19"/>
    </row>
    <row r="2" s="16" customFormat="1" ht="21" customHeight="1" spans="1:7">
      <c r="A2" s="21" t="s">
        <v>151</v>
      </c>
      <c r="B2" s="22"/>
      <c r="C2" s="23"/>
      <c r="D2" s="24" t="s">
        <v>2</v>
      </c>
      <c r="E2" s="24"/>
      <c r="F2" s="25"/>
      <c r="G2" s="24"/>
    </row>
    <row r="3" s="16" customFormat="1" ht="18" customHeight="1" spans="1:7">
      <c r="A3" s="26" t="s">
        <v>152</v>
      </c>
      <c r="B3" s="27" t="s">
        <v>153</v>
      </c>
      <c r="C3" s="26" t="s">
        <v>154</v>
      </c>
      <c r="D3" s="27" t="s">
        <v>155</v>
      </c>
      <c r="E3" s="26" t="s">
        <v>156</v>
      </c>
      <c r="F3" s="27" t="s">
        <v>157</v>
      </c>
      <c r="G3" s="27" t="s">
        <v>6</v>
      </c>
    </row>
    <row r="4" s="17" customFormat="1" ht="45" customHeight="1" spans="1:7">
      <c r="A4" s="26">
        <v>1</v>
      </c>
      <c r="B4" s="28" t="s">
        <v>158</v>
      </c>
      <c r="C4" s="29" t="s">
        <v>159</v>
      </c>
      <c r="D4" s="28" t="s">
        <v>160</v>
      </c>
      <c r="E4" s="30">
        <v>2600</v>
      </c>
      <c r="F4" s="28" t="s">
        <v>161</v>
      </c>
      <c r="G4" s="27"/>
    </row>
    <row r="5" s="17" customFormat="1" ht="45" customHeight="1" spans="1:7">
      <c r="A5" s="26">
        <v>2</v>
      </c>
      <c r="B5" s="28" t="s">
        <v>162</v>
      </c>
      <c r="C5" s="29" t="s">
        <v>163</v>
      </c>
      <c r="D5" s="28" t="s">
        <v>160</v>
      </c>
      <c r="E5" s="30">
        <v>5000</v>
      </c>
      <c r="F5" s="28" t="s">
        <v>164</v>
      </c>
      <c r="G5" s="27"/>
    </row>
    <row r="6" s="17" customFormat="1" ht="45" customHeight="1" spans="1:7">
      <c r="A6" s="26">
        <v>3</v>
      </c>
      <c r="B6" s="28" t="s">
        <v>162</v>
      </c>
      <c r="C6" s="29" t="s">
        <v>165</v>
      </c>
      <c r="D6" s="28" t="s">
        <v>160</v>
      </c>
      <c r="E6" s="30">
        <v>10000</v>
      </c>
      <c r="F6" s="28" t="s">
        <v>164</v>
      </c>
      <c r="G6" s="27"/>
    </row>
    <row r="7" s="17" customFormat="1" ht="45" customHeight="1" spans="1:7">
      <c r="A7" s="26">
        <v>4</v>
      </c>
      <c r="B7" s="28" t="s">
        <v>166</v>
      </c>
      <c r="C7" s="29" t="s">
        <v>167</v>
      </c>
      <c r="D7" s="28" t="s">
        <v>160</v>
      </c>
      <c r="E7" s="30">
        <v>8500</v>
      </c>
      <c r="F7" s="28" t="s">
        <v>164</v>
      </c>
      <c r="G7" s="27"/>
    </row>
    <row r="8" s="17" customFormat="1" ht="45" customHeight="1" spans="1:7">
      <c r="A8" s="26">
        <v>5</v>
      </c>
      <c r="B8" s="28" t="s">
        <v>168</v>
      </c>
      <c r="C8" s="29" t="s">
        <v>169</v>
      </c>
      <c r="D8" s="28" t="s">
        <v>160</v>
      </c>
      <c r="E8" s="30">
        <v>2500</v>
      </c>
      <c r="F8" s="28" t="s">
        <v>170</v>
      </c>
      <c r="G8" s="27"/>
    </row>
    <row r="9" s="17" customFormat="1" ht="41" customHeight="1" spans="1:7">
      <c r="A9" s="31" t="s">
        <v>171</v>
      </c>
      <c r="B9" s="32"/>
      <c r="C9" s="33"/>
      <c r="D9" s="34"/>
      <c r="E9" s="35">
        <f>SUM(E4:E8)</f>
        <v>28600</v>
      </c>
      <c r="F9" s="36"/>
      <c r="G9" s="27"/>
    </row>
    <row r="10" s="17" customFormat="1" ht="41" customHeight="1" spans="1:7">
      <c r="A10" s="27" t="s">
        <v>172</v>
      </c>
      <c r="B10" s="27"/>
      <c r="C10" s="26"/>
      <c r="D10" s="26"/>
      <c r="E10" s="37">
        <v>10680</v>
      </c>
      <c r="F10" s="38" t="s">
        <v>173</v>
      </c>
      <c r="G10" s="26"/>
    </row>
    <row r="11" s="17" customFormat="1" ht="41" customHeight="1" spans="1:7">
      <c r="A11" s="27" t="s">
        <v>174</v>
      </c>
      <c r="B11" s="27"/>
      <c r="C11" s="26"/>
      <c r="D11" s="26"/>
      <c r="E11" s="37">
        <v>102410</v>
      </c>
      <c r="F11" s="39"/>
      <c r="G11" s="26"/>
    </row>
    <row r="12" s="17" customFormat="1" ht="41" customHeight="1" spans="1:7">
      <c r="A12" s="40" t="s">
        <v>175</v>
      </c>
      <c r="B12" s="41"/>
      <c r="C12" s="41"/>
      <c r="D12" s="42"/>
      <c r="E12" s="43">
        <v>31100</v>
      </c>
      <c r="F12" s="44"/>
      <c r="G12" s="26"/>
    </row>
    <row r="13" s="16" customFormat="1" ht="41" customHeight="1" spans="1:7">
      <c r="A13" s="45" t="s">
        <v>176</v>
      </c>
      <c r="B13" s="46"/>
      <c r="C13" s="47"/>
      <c r="D13" s="48"/>
      <c r="E13" s="49">
        <f>E9+E10+E11+E12</f>
        <v>172790</v>
      </c>
      <c r="F13" s="50"/>
      <c r="G13" s="26"/>
    </row>
    <row r="14" s="16" customFormat="1" spans="5:5">
      <c r="E14" s="18"/>
    </row>
    <row r="15" s="16" customFormat="1" spans="5:5">
      <c r="E15" s="18"/>
    </row>
    <row r="16" s="16" customFormat="1" spans="5:6">
      <c r="E16" s="18"/>
      <c r="F16" s="51"/>
    </row>
  </sheetData>
  <mergeCells count="8">
    <mergeCell ref="A1:G1"/>
    <mergeCell ref="D2:G2"/>
    <mergeCell ref="A9:D9"/>
    <mergeCell ref="A10:D10"/>
    <mergeCell ref="A11:D11"/>
    <mergeCell ref="A12:D12"/>
    <mergeCell ref="A13:D13"/>
    <mergeCell ref="F10:F11"/>
  </mergeCells>
  <printOptions horizontalCentered="1"/>
  <pageMargins left="0.751388888888889" right="0.751388888888889" top="0.747916666666667" bottom="0.786805555555556" header="0.5" footer="0.5"/>
  <pageSetup paperSize="9" scale="93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E15" sqref="E15"/>
    </sheetView>
  </sheetViews>
  <sheetFormatPr defaultColWidth="12.1833333333333" defaultRowHeight="16.95" customHeight="1"/>
  <cols>
    <col min="1" max="1" width="15.375" style="1" customWidth="1"/>
    <col min="2" max="10" width="13.125" style="1" customWidth="1"/>
    <col min="11" max="252" width="12.1833333333333" style="1" customWidth="1"/>
    <col min="253" max="16384" width="12.1833333333333" style="1"/>
  </cols>
  <sheetData>
    <row r="1" s="1" customFormat="1" ht="33.75" customHeight="1" spans="1:10">
      <c r="A1" s="3" t="s">
        <v>177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178</v>
      </c>
      <c r="B2" s="4"/>
      <c r="C2" s="4"/>
      <c r="D2" s="4"/>
      <c r="E2" s="4"/>
      <c r="F2" s="4"/>
      <c r="G2" s="4"/>
      <c r="H2" s="4"/>
      <c r="J2" s="4" t="s">
        <v>179</v>
      </c>
    </row>
    <row r="3" s="1" customFormat="1" ht="31" customHeight="1" spans="1:10">
      <c r="A3" s="5" t="s">
        <v>180</v>
      </c>
      <c r="B3" s="6" t="s">
        <v>181</v>
      </c>
      <c r="C3" s="6"/>
      <c r="D3" s="6"/>
      <c r="E3" s="6" t="s">
        <v>182</v>
      </c>
      <c r="F3" s="6"/>
      <c r="G3" s="6"/>
      <c r="H3" s="6" t="s">
        <v>183</v>
      </c>
      <c r="I3" s="6"/>
      <c r="J3" s="6"/>
    </row>
    <row r="4" s="2" customFormat="1" ht="31" customHeight="1" spans="1:10">
      <c r="A4" s="5"/>
      <c r="B4" s="6" t="s">
        <v>131</v>
      </c>
      <c r="C4" s="7" t="s">
        <v>184</v>
      </c>
      <c r="D4" s="7" t="s">
        <v>185</v>
      </c>
      <c r="E4" s="6" t="s">
        <v>131</v>
      </c>
      <c r="F4" s="7" t="s">
        <v>186</v>
      </c>
      <c r="G4" s="7" t="s">
        <v>187</v>
      </c>
      <c r="H4" s="6"/>
      <c r="I4" s="6"/>
      <c r="J4" s="6"/>
    </row>
    <row r="5" s="1" customFormat="1" ht="31" customHeight="1" spans="1:10">
      <c r="A5" s="5"/>
      <c r="B5" s="6"/>
      <c r="C5" s="7"/>
      <c r="D5" s="7"/>
      <c r="E5" s="6"/>
      <c r="F5" s="7"/>
      <c r="G5" s="7"/>
      <c r="H5" s="8" t="s">
        <v>131</v>
      </c>
      <c r="I5" s="15" t="s">
        <v>184</v>
      </c>
      <c r="J5" s="15" t="s">
        <v>185</v>
      </c>
    </row>
    <row r="6" s="1" customFormat="1" ht="45" customHeight="1" spans="1:10">
      <c r="A6" s="9" t="s">
        <v>131</v>
      </c>
      <c r="B6" s="10">
        <f t="shared" ref="B6:J6" si="0">SUM(B7:B14)</f>
        <v>920961</v>
      </c>
      <c r="C6" s="10">
        <f t="shared" si="0"/>
        <v>126567</v>
      </c>
      <c r="D6" s="10">
        <f t="shared" si="0"/>
        <v>794394</v>
      </c>
      <c r="E6" s="10">
        <f t="shared" si="0"/>
        <v>59700</v>
      </c>
      <c r="F6" s="10">
        <f t="shared" si="0"/>
        <v>0</v>
      </c>
      <c r="G6" s="10">
        <f t="shared" si="0"/>
        <v>59700</v>
      </c>
      <c r="H6" s="10">
        <f t="shared" si="0"/>
        <v>864473</v>
      </c>
      <c r="I6" s="10">
        <f t="shared" si="0"/>
        <v>112216</v>
      </c>
      <c r="J6" s="10">
        <f t="shared" si="0"/>
        <v>752257</v>
      </c>
    </row>
    <row r="7" s="1" customFormat="1" ht="45" customHeight="1" spans="1:10">
      <c r="A7" s="11" t="s">
        <v>188</v>
      </c>
      <c r="B7" s="12">
        <f>SUM(C7:D7)</f>
        <v>913200</v>
      </c>
      <c r="C7" s="13">
        <v>118806</v>
      </c>
      <c r="D7" s="13">
        <v>794394</v>
      </c>
      <c r="E7" s="10">
        <f>SUM(F7:G7)</f>
        <v>59700</v>
      </c>
      <c r="F7" s="13">
        <v>0</v>
      </c>
      <c r="G7" s="13">
        <v>59700</v>
      </c>
      <c r="H7" s="12">
        <f>SUM(I7:J7)</f>
        <v>856712</v>
      </c>
      <c r="I7" s="13">
        <v>104455</v>
      </c>
      <c r="J7" s="13">
        <v>752257</v>
      </c>
    </row>
    <row r="8" s="1" customFormat="1" ht="45" customHeight="1" spans="1:10">
      <c r="A8" s="11" t="s">
        <v>189</v>
      </c>
      <c r="B8" s="14">
        <v>26</v>
      </c>
      <c r="C8" s="14">
        <v>26</v>
      </c>
      <c r="D8" s="13">
        <v>0</v>
      </c>
      <c r="E8" s="12">
        <v>0</v>
      </c>
      <c r="F8" s="13">
        <v>0</v>
      </c>
      <c r="G8" s="13">
        <v>0</v>
      </c>
      <c r="H8" s="14">
        <v>26</v>
      </c>
      <c r="I8" s="14">
        <v>26</v>
      </c>
      <c r="J8" s="14"/>
    </row>
    <row r="9" s="1" customFormat="1" ht="45" customHeight="1" spans="1:10">
      <c r="A9" s="11" t="s">
        <v>190</v>
      </c>
      <c r="B9" s="14">
        <v>2150</v>
      </c>
      <c r="C9" s="14">
        <v>2150</v>
      </c>
      <c r="D9" s="13">
        <v>0</v>
      </c>
      <c r="E9" s="12">
        <v>0</v>
      </c>
      <c r="F9" s="13">
        <v>0</v>
      </c>
      <c r="G9" s="13">
        <v>0</v>
      </c>
      <c r="H9" s="14">
        <v>2150</v>
      </c>
      <c r="I9" s="14">
        <v>2150</v>
      </c>
      <c r="J9" s="14"/>
    </row>
    <row r="10" s="1" customFormat="1" ht="45" customHeight="1" spans="1:10">
      <c r="A10" s="11" t="s">
        <v>191</v>
      </c>
      <c r="B10" s="14">
        <v>3815</v>
      </c>
      <c r="C10" s="14">
        <v>3815</v>
      </c>
      <c r="D10" s="13">
        <v>0</v>
      </c>
      <c r="E10" s="12">
        <v>0</v>
      </c>
      <c r="F10" s="13">
        <v>0</v>
      </c>
      <c r="G10" s="13">
        <v>0</v>
      </c>
      <c r="H10" s="14">
        <v>3815</v>
      </c>
      <c r="I10" s="14">
        <v>3815</v>
      </c>
      <c r="J10" s="14"/>
    </row>
    <row r="11" s="1" customFormat="1" ht="45" customHeight="1" spans="1:10">
      <c r="A11" s="11" t="s">
        <v>192</v>
      </c>
      <c r="B11" s="14">
        <v>688</v>
      </c>
      <c r="C11" s="14">
        <v>688</v>
      </c>
      <c r="D11" s="13">
        <v>0</v>
      </c>
      <c r="E11" s="12">
        <v>0</v>
      </c>
      <c r="F11" s="13">
        <v>0</v>
      </c>
      <c r="G11" s="13">
        <v>0</v>
      </c>
      <c r="H11" s="14">
        <v>688</v>
      </c>
      <c r="I11" s="14">
        <v>688</v>
      </c>
      <c r="J11" s="14"/>
    </row>
    <row r="12" s="1" customFormat="1" ht="45" customHeight="1" spans="1:10">
      <c r="A12" s="11" t="s">
        <v>193</v>
      </c>
      <c r="B12" s="14">
        <v>687</v>
      </c>
      <c r="C12" s="14">
        <v>687</v>
      </c>
      <c r="D12" s="13">
        <v>0</v>
      </c>
      <c r="E12" s="12">
        <v>0</v>
      </c>
      <c r="F12" s="13">
        <v>0</v>
      </c>
      <c r="G12" s="13">
        <v>0</v>
      </c>
      <c r="H12" s="14">
        <v>687</v>
      </c>
      <c r="I12" s="14">
        <v>687</v>
      </c>
      <c r="J12" s="14"/>
    </row>
    <row r="13" s="1" customFormat="1" ht="45" customHeight="1" spans="1:10">
      <c r="A13" s="11" t="s">
        <v>194</v>
      </c>
      <c r="B13" s="14">
        <v>378</v>
      </c>
      <c r="C13" s="14">
        <v>378</v>
      </c>
      <c r="D13" s="13">
        <v>0</v>
      </c>
      <c r="E13" s="12">
        <v>0</v>
      </c>
      <c r="F13" s="13">
        <v>0</v>
      </c>
      <c r="G13" s="13">
        <v>0</v>
      </c>
      <c r="H13" s="14">
        <v>378</v>
      </c>
      <c r="I13" s="14">
        <v>378</v>
      </c>
      <c r="J13" s="14"/>
    </row>
    <row r="14" s="1" customFormat="1" ht="45" customHeight="1" spans="1:10">
      <c r="A14" s="11" t="s">
        <v>195</v>
      </c>
      <c r="B14" s="14">
        <v>17</v>
      </c>
      <c r="C14" s="14">
        <v>17</v>
      </c>
      <c r="D14" s="13">
        <v>0</v>
      </c>
      <c r="E14" s="12">
        <v>0</v>
      </c>
      <c r="F14" s="13">
        <v>0</v>
      </c>
      <c r="G14" s="13">
        <v>0</v>
      </c>
      <c r="H14" s="14">
        <v>17</v>
      </c>
      <c r="I14" s="14">
        <v>17</v>
      </c>
      <c r="J14" s="14"/>
    </row>
    <row r="15" s="1" customFormat="1" ht="15.55" customHeight="1"/>
    <row r="16" s="1" customFormat="1" ht="15.55" customHeight="1"/>
    <row r="17" s="1" customFormat="1" ht="15" customHeight="1"/>
    <row r="18" s="1" customFormat="1" ht="15.55" customHeight="1"/>
  </sheetData>
  <mergeCells count="11">
    <mergeCell ref="A1:J1"/>
    <mergeCell ref="B3:D3"/>
    <mergeCell ref="E3:G3"/>
    <mergeCell ref="A3:A5"/>
    <mergeCell ref="B4:B5"/>
    <mergeCell ref="C4:C5"/>
    <mergeCell ref="D4:D5"/>
    <mergeCell ref="E4:E5"/>
    <mergeCell ref="F4:F5"/>
    <mergeCell ref="G4:G5"/>
    <mergeCell ref="H3:J4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一般公共预算收入调整表</vt:lpstr>
      <vt:lpstr>一般公共预算支出调整表</vt:lpstr>
      <vt:lpstr>政府性基金预算收入调整表</vt:lpstr>
      <vt:lpstr>政府性基金预算支出调整表</vt:lpstr>
      <vt:lpstr>国有资本经营预算调整表</vt:lpstr>
      <vt:lpstr>社保基金预算收支</vt:lpstr>
      <vt:lpstr>债券</vt:lpstr>
      <vt:lpstr>债务余额及限额变动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郭娜</dc:creator>
  <cp:lastModifiedBy>晓原 </cp:lastModifiedBy>
  <cp:revision>1</cp:revision>
  <dcterms:created xsi:type="dcterms:W3CDTF">2017-06-23T02:40:00Z</dcterms:created>
  <cp:lastPrinted>2018-12-25T09:52:00Z</cp:lastPrinted>
  <dcterms:modified xsi:type="dcterms:W3CDTF">2024-12-27T02:14:40Z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62F6382CF7504EE399821E0908207D8F_13</vt:lpwstr>
  </property>
</Properties>
</file>