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1" activeTab="5"/>
  </bookViews>
  <sheets>
    <sheet name="一般公共预算收入调整表" sheetId="1" r:id="rId1"/>
    <sheet name="一般公共预算支出调整表" sheetId="6" r:id="rId2"/>
    <sheet name="政府性基金预算收入调整表" sheetId="4" r:id="rId3"/>
    <sheet name="政府性基金预算支出调整表" sheetId="7" r:id="rId4"/>
    <sheet name="国有资本经营预算调整表" sheetId="20" r:id="rId5"/>
    <sheet name="社保基金预算收支" sheetId="24" r:id="rId6"/>
    <sheet name="债券" sheetId="25" r:id="rId7"/>
    <sheet name="债务余额及限额变动" sheetId="26" r:id="rId8"/>
    <sheet name="Sheet1" sheetId="27" r:id="rId9"/>
  </sheets>
  <definedNames>
    <definedName name="_xlnm.Print_Area" localSheetId="2">政府性基金预算收入调整表!$A$1:$D$13</definedName>
    <definedName name="_xlnm.Print_Titles" localSheetId="1">一般公共预算支出调整表!$1:$3</definedName>
    <definedName name="_xlnm.Print_Titles" localSheetId="3">政府性基金预算支出调整表!$1:$3</definedName>
    <definedName name="_xlnm.Print_Area" hidden="1">#N/A</definedName>
    <definedName name="_xlnm.Print_Titles" hidden="1">#N/A</definedName>
    <definedName name="_xlnm.Print_Titles" localSheetId="0">一般公共预算收入调整表!$1:$3</definedName>
    <definedName name="_xlnm.Print_Area" localSheetId="0">一般公共预算收入调整表!$A$1:$D$35</definedName>
    <definedName name="_xlnm._FilterDatabase" localSheetId="1" hidden="1">一般公共预算支出调整表!$A$3:$D$3</definedName>
    <definedName name="_xlnm.Print_Area" localSheetId="1">一般公共预算支出调整表!$A$1:$D$35</definedName>
    <definedName name="_xlnm.Print_Area" localSheetId="3">政府性基金预算支出调整表!$A$1:$D$40</definedName>
    <definedName name="_xlnm.Print_Area" localSheetId="5">社保基金预算收支!$A$1:$G$21</definedName>
    <definedName name="_xlnm._FilterDatabase" localSheetId="6" hidden="1">债券!$A$3:$G$3</definedName>
  </definedNames>
  <calcPr calcId="144525"/>
</workbook>
</file>

<file path=xl/sharedStrings.xml><?xml version="1.0" encoding="utf-8"?>
<sst xmlns="http://schemas.openxmlformats.org/spreadsheetml/2006/main" count="268" uniqueCount="210">
  <si>
    <t>2025年济南市济阳区一般公共预算收入调整情况表</t>
  </si>
  <si>
    <t>表一</t>
  </si>
  <si>
    <t>单位：万元</t>
  </si>
  <si>
    <t>项　　目</t>
  </si>
  <si>
    <t>年初预算数</t>
  </si>
  <si>
    <t>调整后预算数</t>
  </si>
  <si>
    <t>备注</t>
  </si>
  <si>
    <t>一、税收收入</t>
  </si>
  <si>
    <t>　　增值税</t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</si>
  <si>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</si>
  <si>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</si>
  <si>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</si>
  <si>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</si>
  <si>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</si>
  <si>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</si>
  <si>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</si>
  <si>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</si>
  <si>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</si>
  <si>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</si>
  <si>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</si>
  <si>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</si>
  <si>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</si>
  <si>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</si>
  <si>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</si>
  <si>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</si>
  <si>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>　　罚没收入</t>
  </si>
  <si>
    <t>　　国有资源(资产)有偿使用收入</t>
  </si>
  <si>
    <t xml:space="preserve">    捐赠收入</t>
  </si>
  <si>
    <t>　　其他收入</t>
  </si>
  <si>
    <t>本年收入合计</t>
  </si>
  <si>
    <t>返还性收入</t>
  </si>
  <si>
    <t>一般性转移支付</t>
  </si>
  <si>
    <t>专项转移支付</t>
  </si>
  <si>
    <t>地方政府债券转贷收入</t>
  </si>
  <si>
    <t>动用预算稳定调节基金</t>
  </si>
  <si>
    <t>区域间转移性收入</t>
  </si>
  <si>
    <t>调入资金</t>
  </si>
  <si>
    <t>上年结转收入</t>
  </si>
  <si>
    <t>收入总计</t>
  </si>
  <si>
    <t>2025年济南市济阳区一般公共预算支出调整情况表</t>
  </si>
  <si>
    <t>表二</t>
  </si>
  <si>
    <t>项   目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</si>
  <si>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</si>
  <si>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</si>
  <si>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</si>
  <si>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</si>
  <si>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</si>
  <si>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</si>
  <si>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</si>
  <si>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</si>
  <si>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</si>
  <si>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</si>
  <si>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</si>
  <si>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</si>
  <si>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</si>
  <si>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</si>
  <si>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</si>
  <si>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</si>
  <si>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</si>
  <si>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</si>
  <si>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</si>
  <si>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</si>
  <si>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</si>
  <si>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</si>
  <si>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二十三、债务付息支出</t>
  </si>
  <si>
    <t>二十四、债务发行费用支出</t>
  </si>
  <si>
    <t>二十五、其他支出</t>
  </si>
  <si>
    <t>支出合计</t>
  </si>
  <si>
    <t>上解上级支出</t>
  </si>
  <si>
    <t>债务还本支出</t>
  </si>
  <si>
    <t>区域间转移性支出</t>
  </si>
  <si>
    <t>安排预算稳定调节基金</t>
  </si>
  <si>
    <t>结转下年支出</t>
  </si>
  <si>
    <t>支出总计</t>
  </si>
  <si>
    <t>2025年济南市济阳区政府性基金预算收入调整情况表</t>
  </si>
  <si>
    <t>表三</t>
  </si>
  <si>
    <t>一、城市基础设施配套费收入</t>
  </si>
  <si>
    <t>二、污水处理费</t>
  </si>
  <si>
    <t>三、专项债务对应项目专项收入</t>
  </si>
  <si>
    <t>上级补助收入</t>
  </si>
  <si>
    <t>债券转贷收入</t>
  </si>
  <si>
    <t>2025年济南市济阳区政府性基金预算支出调整情况表</t>
  </si>
  <si>
    <t>表四</t>
  </si>
  <si>
    <t>一、文化旅游体育与传媒支出</t>
  </si>
  <si>
    <t>二、社会保障和就业支出</t>
  </si>
  <si>
    <t>三、节能环保支出</t>
  </si>
  <si>
    <t>四、城乡社区支出</t>
  </si>
  <si>
    <t xml:space="preserve">     1.国有土地使用权出让收入安排的支出</t>
  </si>
  <si>
    <t xml:space="preserve">        征地和拆迁补偿支出</t>
  </si>
  <si>
    <t xml:space="preserve">        土地开发支出</t>
  </si>
  <si>
    <t xml:space="preserve">        城市建设支出</t>
  </si>
  <si>
    <t xml:space="preserve">        农村基础设施建设支出</t>
  </si>
  <si>
    <t xml:space="preserve">        补助被征地农民支出</t>
  </si>
  <si>
    <t xml:space="preserve">        土地出让业务支出</t>
  </si>
  <si>
    <t xml:space="preserve">        廉租住房支出</t>
  </si>
  <si>
    <t xml:space="preserve">        棚户区改造支出</t>
  </si>
  <si>
    <t xml:space="preserve">        其他国有土地使用权出让收入安排的支出</t>
  </si>
  <si>
    <t xml:space="preserve">     2.国有土地收益基金支出</t>
  </si>
  <si>
    <t xml:space="preserve">     3.农业土地开发资金支出</t>
  </si>
  <si>
    <t xml:space="preserve">     4.城市基础设施配套费安排的支出</t>
  </si>
  <si>
    <t xml:space="preserve">     5.污水处理费安排的支出</t>
  </si>
  <si>
    <t xml:space="preserve">     6.土地储备专项债券收入安排的支出</t>
  </si>
  <si>
    <t xml:space="preserve">     7.棚户区改造专项债券收入安排的支出</t>
  </si>
  <si>
    <t xml:space="preserve">     8.国有土地使用权出让收入对应专项债务收入安排的支出</t>
  </si>
  <si>
    <t xml:space="preserve">     9.超长期特别国债安排的支出</t>
  </si>
  <si>
    <t>五、农林水支出</t>
  </si>
  <si>
    <t>六、交通运输支出</t>
  </si>
  <si>
    <t>七、资源勘探信息等支出</t>
  </si>
  <si>
    <t>八、商业服务等支出</t>
  </si>
  <si>
    <t>九、债务付息支出</t>
  </si>
  <si>
    <t>十、其他政府性基金支出</t>
  </si>
  <si>
    <t xml:space="preserve"> 其中：彩票公益金安排支出</t>
  </si>
  <si>
    <t xml:space="preserve">       其他政府性基金及对应专项债务收入安排的支出</t>
  </si>
  <si>
    <t xml:space="preserve">       超长期特别国债安排的其他支出</t>
  </si>
  <si>
    <t>本年支出合计</t>
  </si>
  <si>
    <t>调出资金</t>
  </si>
  <si>
    <t>2025年济南市济阳区国有资本经营收支预算调整情况表</t>
  </si>
  <si>
    <t>表五</t>
  </si>
  <si>
    <t>收入科目</t>
  </si>
  <si>
    <t>支出科目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</si>
  <si>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</si>
  <si>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</si>
  <si>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</si>
  <si>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</si>
  <si>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</si>
  <si>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三、其他支出</t>
  </si>
  <si>
    <t>四、清算收入</t>
  </si>
  <si>
    <t>上级转移支付收入</t>
  </si>
  <si>
    <t>上年结转</t>
  </si>
  <si>
    <t>结转下年</t>
  </si>
  <si>
    <t>2025年济南市济阳区社会保险基金收支预算调整情况表</t>
  </si>
  <si>
    <t>表六</t>
  </si>
  <si>
    <t>项    目</t>
  </si>
  <si>
    <t>合计</t>
  </si>
  <si>
    <t>城乡居民基本养老保险基金</t>
  </si>
  <si>
    <t>机关事业单位基本养老保险基金</t>
  </si>
  <si>
    <t>一、上年结转</t>
  </si>
  <si>
    <t>二、本年收入</t>
  </si>
  <si>
    <t xml:space="preserve">   其中:社会保险费收入</t>
  </si>
  <si>
    <t xml:space="preserve">        财政补贴收入</t>
  </si>
  <si>
    <t xml:space="preserve">        利息收入</t>
  </si>
  <si>
    <t xml:space="preserve">        委托投资收益</t>
  </si>
  <si>
    <t xml:space="preserve">        其他收入</t>
  </si>
  <si>
    <t xml:space="preserve">        转移收入</t>
  </si>
  <si>
    <t xml:space="preserve">        中央调剂资金收入</t>
  </si>
  <si>
    <t>三、本年支出</t>
  </si>
  <si>
    <t xml:space="preserve">   其中:社会保险待遇支出</t>
  </si>
  <si>
    <t xml:space="preserve">        其他支出</t>
  </si>
  <si>
    <t xml:space="preserve">        转移支出</t>
  </si>
  <si>
    <t xml:space="preserve">        中央调剂资金支出</t>
  </si>
  <si>
    <t>四、本年收支结余</t>
  </si>
  <si>
    <t>五、年末滚存结余</t>
  </si>
  <si>
    <t>2025年济南市济阳区债券资金情况表</t>
  </si>
  <si>
    <t>表七</t>
  </si>
  <si>
    <t>序号</t>
  </si>
  <si>
    <t>单位</t>
  </si>
  <si>
    <t>项目</t>
  </si>
  <si>
    <t>功能科目</t>
  </si>
  <si>
    <t>额度</t>
  </si>
  <si>
    <t>使用方向</t>
  </si>
  <si>
    <t>济南经开投资有限公司</t>
  </si>
  <si>
    <t>济南经开投资有限公司济北生命科技产业园生物医药基地项目</t>
  </si>
  <si>
    <t>其他地方自行试点项目收益专项债券收入安排的支出</t>
  </si>
  <si>
    <t>产业园区基础设施</t>
  </si>
  <si>
    <t>济南市济阳区海峡两岸新旧动能转换产业合作区基础设施（黄河大道北延）工程</t>
  </si>
  <si>
    <t>济南市济阳区城市建设投资集团有限公司</t>
  </si>
  <si>
    <t>济阳区食品工业城园区配套基础设施项目</t>
  </si>
  <si>
    <t>济阳城区供排水管网提升改造一期建设项目</t>
  </si>
  <si>
    <t>供排水</t>
  </si>
  <si>
    <t>济南济阳鑫土置业有限公司</t>
  </si>
  <si>
    <t>济南市济阳区保障性租赁住房项目</t>
  </si>
  <si>
    <t>保障性租赁住房</t>
  </si>
  <si>
    <t>济南市济阳区农发建设投资有限公司</t>
  </si>
  <si>
    <t>济南市济阳区“黄河情、稻花香”泉韵乡居人居环境整治提升项目</t>
  </si>
  <si>
    <t>农业</t>
  </si>
  <si>
    <t>济南市济阳区农业发展集团有限公司</t>
  </si>
  <si>
    <t>济阳区北部四镇污水管网工程（二期）</t>
  </si>
  <si>
    <t>城镇污水垃圾收集处理</t>
  </si>
  <si>
    <t>山东济北产业发展投资集团有限公司</t>
  </si>
  <si>
    <t>济阳区人工智能教育创新示范项目</t>
  </si>
  <si>
    <t>市政、公共服务等民生领域信息化</t>
  </si>
  <si>
    <t>济南市济阳区工业和信息局</t>
  </si>
  <si>
    <t>济阳区政府投资项目</t>
  </si>
  <si>
    <t>解决地方政府拖欠企业账款</t>
  </si>
  <si>
    <t>用于政府拖欠企业账款（6.30台账内）</t>
  </si>
  <si>
    <t>新增债券合计</t>
  </si>
  <si>
    <t>再融资一般债券</t>
  </si>
  <si>
    <t>偿还以前年度到期债券本金</t>
  </si>
  <si>
    <t>再融资专项债券</t>
  </si>
  <si>
    <t>增量再融资专项债券</t>
  </si>
  <si>
    <t>总计</t>
  </si>
  <si>
    <t>2025年济南市济阳区地方政府债务限额及余额变动表</t>
  </si>
  <si>
    <t>表八</t>
  </si>
  <si>
    <t>单位:万元</t>
  </si>
  <si>
    <t>地区</t>
  </si>
  <si>
    <t>政府债务限额 （暂定）</t>
  </si>
  <si>
    <t>新增政府债务限额（暂定）</t>
  </si>
  <si>
    <t>政府债务余额</t>
  </si>
  <si>
    <t>一般债务</t>
  </si>
  <si>
    <t>专项债务</t>
  </si>
  <si>
    <t>新增一般债务限额</t>
  </si>
  <si>
    <t>新增专项债务限额</t>
  </si>
  <si>
    <t>区本级</t>
  </si>
  <si>
    <t>回河街道</t>
  </si>
  <si>
    <t>垛石街道</t>
  </si>
  <si>
    <t>曲堤街道</t>
  </si>
  <si>
    <t>仁风镇</t>
  </si>
  <si>
    <t>新市镇</t>
  </si>
  <si>
    <t>崔寨街道</t>
  </si>
  <si>
    <t>太平街道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</si>
</sst>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#,##0_ "/>
    <numFmt numFmtId="178" formatCode="#,##0_);[Red]\(#,##0\)"/>
    <numFmt numFmtId="179" formatCode="_ * #,##0_ ;_ * \-#,##0_ ;_ * &quot;-&quot;??_ ;_ @_ "/>
    <numFmt numFmtId="180" formatCode="#,##0_ ;[Red]\-#,##0\ "/>
    <numFmt numFmtId="181" formatCode="0.00_ "/>
  </numFmts>
  <fonts count="44">
    <font>
      <sz val="12"/>
      <name val="宋体"/>
      <charset val="134"/>
    </font>
    <font>
      <sz val="16"/>
      <name val="华文中宋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ajor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4"/>
      <name val="黑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8"/>
      <name val="宋体"/>
      <charset val="134"/>
    </font>
    <font>
      <b/>
      <sz val="11"/>
      <name val="宋体"/>
      <charset val="134"/>
      <scheme val="minor"/>
    </font>
    <font>
      <sz val="11"/>
      <name val="黑体"/>
      <charset val="134"/>
    </font>
    <font>
      <sz val="11"/>
      <color indexed="8"/>
      <name val="华文中宋"/>
      <charset val="134"/>
    </font>
    <font>
      <sz val="11"/>
      <color indexed="8"/>
      <name val="黑体"/>
      <charset val="134"/>
    </font>
    <font>
      <sz val="14"/>
      <name val="华文中宋"/>
      <charset val="134"/>
    </font>
    <font>
      <b/>
      <sz val="14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">
    <xf numFmtId="0" fontId="0" fillId="0" borderId="0">
      <alignment vertical="center"/>
    </xf>
    <xf numFmtId="42" fontId="0" fillId="0" borderId="0" applyFont="0" applyAlignment="0" applyProtection="0">
      <alignment vertical="center"/>
    </xf>
    <xf numFmtId="0" fontId="0" fillId="0" borderId="0"/>
    <xf numFmtId="0" fontId="7" fillId="17" borderId="0" applyNumberFormat="0" applyBorder="0" applyAlignment="0" applyProtection="0">
      <alignment vertical="center"/>
    </xf>
    <xf numFmtId="0" fontId="37" fillId="14" borderId="16" applyNumberFormat="0" applyAlignment="0" applyProtection="0">
      <alignment vertical="center"/>
    </xf>
    <xf numFmtId="44" fontId="0" fillId="0" borderId="0" applyFont="0" applyAlignment="0" applyProtection="0">
      <alignment vertical="center"/>
    </xf>
    <xf numFmtId="41" fontId="0" fillId="0" borderId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0" fillId="0" borderId="0" applyFont="0" applyAlignment="0" applyProtection="0">
      <alignment vertical="center"/>
    </xf>
    <xf numFmtId="0" fontId="0" fillId="0" borderId="0"/>
    <xf numFmtId="0" fontId="27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3" fillId="26" borderId="23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5" fillId="3" borderId="20" applyNumberFormat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33" fillId="10" borderId="19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" fillId="0" borderId="0"/>
    <xf numFmtId="0" fontId="8" fillId="0" borderId="18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0" borderId="0"/>
    <xf numFmtId="0" fontId="7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/>
  </cellStyleXfs>
  <cellXfs count="162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NumberFormat="1" applyFont="1" applyFill="1" applyAlignment="1" applyProtection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vertical="center"/>
    </xf>
    <xf numFmtId="177" fontId="7" fillId="2" borderId="1" xfId="0" applyNumberFormat="1" applyFont="1" applyFill="1" applyBorder="1" applyAlignment="1">
      <alignment vertical="center"/>
    </xf>
    <xf numFmtId="0" fontId="9" fillId="0" borderId="1" xfId="58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53" applyFill="1" applyBorder="1" applyAlignment="1">
      <alignment horizontal="center" vertical="center"/>
    </xf>
    <xf numFmtId="0" fontId="0" fillId="2" borderId="0" xfId="53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56" applyFont="1" applyFill="1" applyBorder="1" applyAlignment="1">
      <alignment horizontal="center" vertical="center" wrapText="1"/>
    </xf>
    <xf numFmtId="178" fontId="11" fillId="2" borderId="1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78" fontId="10" fillId="2" borderId="6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10" fillId="2" borderId="7" xfId="0" applyNumberFormat="1" applyFont="1" applyFill="1" applyBorder="1" applyAlignment="1">
      <alignment horizontal="center" vertical="center" wrapText="1"/>
    </xf>
    <xf numFmtId="176" fontId="10" fillId="2" borderId="8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176" fontId="10" fillId="2" borderId="12" xfId="0" applyNumberFormat="1" applyFont="1" applyFill="1" applyBorder="1" applyAlignment="1">
      <alignment horizontal="center" vertical="center" wrapText="1"/>
    </xf>
    <xf numFmtId="176" fontId="10" fillId="2" borderId="10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176" fontId="10" fillId="2" borderId="15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177" fontId="0" fillId="2" borderId="0" xfId="0" applyNumberFormat="1" applyFont="1" applyFill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2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13" fillId="0" borderId="1" xfId="0" applyNumberFormat="1" applyFont="1" applyFill="1" applyBorder="1" applyAlignment="1" applyProtection="1">
      <alignment vertical="center"/>
    </xf>
    <xf numFmtId="177" fontId="13" fillId="0" borderId="1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vertical="center"/>
    </xf>
    <xf numFmtId="177" fontId="0" fillId="0" borderId="1" xfId="0" applyNumberFormat="1" applyFont="1" applyFill="1" applyBorder="1" applyAlignment="1" applyProtection="1">
      <alignment horizontal="right" vertical="center"/>
    </xf>
    <xf numFmtId="180" fontId="13" fillId="0" borderId="0" xfId="0" applyNumberFormat="1" applyFont="1" applyFill="1" applyBorder="1" applyAlignment="1">
      <alignment vertical="center"/>
    </xf>
    <xf numFmtId="0" fontId="15" fillId="0" borderId="1" xfId="0" applyNumberFormat="1" applyFont="1" applyFill="1" applyBorder="1" applyAlignment="1" applyProtection="1">
      <alignment vertical="center"/>
    </xf>
    <xf numFmtId="181" fontId="12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177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right" vertical="center"/>
    </xf>
    <xf numFmtId="0" fontId="15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53" applyFill="1">
      <alignment vertical="center"/>
    </xf>
    <xf numFmtId="0" fontId="0" fillId="0" borderId="10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7" fontId="0" fillId="0" borderId="1" xfId="0" applyNumberFormat="1" applyFon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7" fontId="16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177" fontId="12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177" fontId="12" fillId="0" borderId="1" xfId="0" applyNumberFormat="1" applyFont="1" applyFill="1" applyBorder="1" applyAlignment="1">
      <alignment horizontal="right" vertical="center"/>
    </xf>
    <xf numFmtId="176" fontId="17" fillId="0" borderId="1" xfId="0" applyNumberFormat="1" applyFont="1" applyBorder="1" applyAlignment="1">
      <alignment horizontal="right" vertical="center"/>
    </xf>
    <xf numFmtId="177" fontId="15" fillId="0" borderId="1" xfId="0" applyNumberFormat="1" applyFont="1" applyBorder="1" applyAlignment="1">
      <alignment horizontal="right" vertical="center"/>
    </xf>
    <xf numFmtId="176" fontId="15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 applyAlignment="1">
      <alignment horizontal="right" vertical="center"/>
    </xf>
    <xf numFmtId="0" fontId="11" fillId="0" borderId="0" xfId="0" applyFont="1" applyFill="1" applyBorder="1">
      <alignment vertical="center"/>
    </xf>
    <xf numFmtId="177" fontId="0" fillId="0" borderId="0" xfId="0" applyNumberFormat="1" applyFo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15" applyFont="1" applyFill="1" applyAlignment="1">
      <alignment horizontal="center" vertical="center"/>
    </xf>
    <xf numFmtId="0" fontId="22" fillId="0" borderId="0" xfId="15" applyFont="1" applyFill="1" applyAlignment="1">
      <alignment vertical="center"/>
    </xf>
    <xf numFmtId="0" fontId="23" fillId="0" borderId="0" xfId="15" applyFont="1" applyFill="1" applyAlignment="1">
      <alignment vertical="center"/>
    </xf>
    <xf numFmtId="0" fontId="0" fillId="0" borderId="0" xfId="15" applyFill="1">
      <alignment vertical="center"/>
    </xf>
    <xf numFmtId="0" fontId="0" fillId="0" borderId="0" xfId="15" applyFill="1" applyAlignment="1">
      <alignment horizontal="right" vertical="center"/>
    </xf>
    <xf numFmtId="176" fontId="24" fillId="0" borderId="1" xfId="0" applyNumberFormat="1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2" fillId="0" borderId="0" xfId="10" applyFont="1" applyFill="1" applyAlignmen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0" fillId="0" borderId="0" xfId="0" applyNumberFormat="1" applyFont="1" applyFill="1" applyAlignment="1">
      <alignment vertical="center" wrapText="1"/>
    </xf>
    <xf numFmtId="0" fontId="15" fillId="0" borderId="0" xfId="0" applyFont="1" applyFill="1" applyBorder="1">
      <alignment vertical="center"/>
    </xf>
    <xf numFmtId="0" fontId="0" fillId="0" borderId="1" xfId="0" applyFont="1" applyFill="1" applyBorder="1">
      <alignment vertical="center"/>
    </xf>
    <xf numFmtId="177" fontId="12" fillId="0" borderId="1" xfId="10" applyNumberFormat="1" applyFont="1" applyFill="1" applyBorder="1" applyAlignment="1" applyProtection="1">
      <alignment horizontal="right" vertical="center"/>
    </xf>
    <xf numFmtId="177" fontId="0" fillId="0" borderId="1" xfId="0" applyNumberFormat="1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177" fontId="15" fillId="0" borderId="1" xfId="0" applyNumberFormat="1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9" fillId="0" borderId="1" xfId="10" applyFont="1" applyFill="1" applyBorder="1"/>
    <xf numFmtId="0" fontId="19" fillId="0" borderId="1" xfId="0" applyFont="1" applyBorder="1" applyAlignment="1">
      <alignment horizontal="center" vertical="center"/>
    </xf>
    <xf numFmtId="0" fontId="12" fillId="0" borderId="1" xfId="10" applyFont="1" applyFill="1" applyBorder="1" applyAlignment="1">
      <alignment vertical="center"/>
    </xf>
    <xf numFmtId="0" fontId="12" fillId="0" borderId="0" xfId="1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177" fontId="13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 indent="1"/>
    </xf>
    <xf numFmtId="179" fontId="0" fillId="0" borderId="1" xfId="9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</cellXfs>
  <cellStyles count="63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_济阳县2013总决算分析表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_Sheet2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_单位基本信息汇总表1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常规 3 44" xfId="57"/>
    <cellStyle name="常规 5" xfId="58"/>
    <cellStyle name="常规_Sheet1" xfId="59"/>
    <cellStyle name="Normal" xfId="60"/>
    <cellStyle name="常规 100" xfId="61"/>
    <cellStyle name="常规 11 3 2" xfId="62"/>
  </cellStyles>
  <tableStyles count="0" defaultTableStyle="TableStyleMedium2" defaultPivotStyle="PivotStyleLight16"/>
  <colors>
    <mruColors>
      <color rgb="00FF0000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36"/>
  <sheetViews>
    <sheetView topLeftCell="A13" workbookViewId="0">
      <selection activeCell="C27" sqref="C27:C34"/>
    </sheetView>
  </sheetViews>
  <sheetFormatPr defaultColWidth="6.625" defaultRowHeight="14.25"/>
  <cols>
    <col min="1" max="1" width="37" style="150" customWidth="1"/>
    <col min="2" max="2" width="14.35" style="150" customWidth="1"/>
    <col min="3" max="3" width="14.35" style="151" customWidth="1"/>
    <col min="4" max="4" width="11.4916666666667" style="151" customWidth="1"/>
    <col min="5" max="5" width="7.375" style="151"/>
    <col min="6" max="6" width="6.625" style="151"/>
    <col min="7" max="7" width="8.375" style="151"/>
    <col min="8" max="8" width="6.625" style="151"/>
    <col min="9" max="9" width="7.375" style="151"/>
    <col min="10" max="240" width="6.625" style="151"/>
  </cols>
  <sheetData>
    <row r="1" ht="28.5" customHeight="1" spans="1:4">
      <c r="A1" s="133" t="s">
        <v>0</v>
      </c>
      <c r="B1" s="133"/>
      <c r="C1" s="133"/>
      <c r="D1" s="133"/>
    </row>
    <row r="2" ht="21" customHeight="1" spans="1:4">
      <c r="A2" s="150" t="s">
        <v>1</v>
      </c>
      <c r="D2" s="152" t="s">
        <v>2</v>
      </c>
    </row>
    <row r="3" s="88" customFormat="1" ht="24" customHeight="1" spans="1:4">
      <c r="A3" s="93" t="s">
        <v>3</v>
      </c>
      <c r="B3" s="79" t="s">
        <v>4</v>
      </c>
      <c r="C3" s="95" t="s">
        <v>5</v>
      </c>
      <c r="D3" s="93" t="s">
        <v>6</v>
      </c>
    </row>
    <row r="4" s="89" customFormat="1" ht="24" customHeight="1" spans="1:4">
      <c r="A4" s="153" t="s">
        <v>7</v>
      </c>
      <c r="B4" s="154">
        <f>SUM(B5:B18)</f>
        <v>251600</v>
      </c>
      <c r="C4" s="154">
        <f>SUM(C5:C18)</f>
        <v>257625</v>
      </c>
      <c r="D4" s="98"/>
    </row>
    <row r="5" s="89" customFormat="1" ht="24" customHeight="1" spans="1:4">
      <c r="A5" s="155" t="s">
        <v>8</v>
      </c>
      <c r="B5" s="97">
        <v>107400</v>
      </c>
      <c r="C5" s="156">
        <v>119800</v>
      </c>
      <c r="D5" s="97"/>
    </row>
    <row r="6" s="89" customFormat="1" ht="24" customHeight="1" spans="1:4">
      <c r="A6" s="155" t="s">
        <v>9</v>
      </c>
      <c r="B6" s="97">
        <v>47000</v>
      </c>
      <c r="C6" s="156">
        <v>45945</v>
      </c>
      <c r="D6" s="97"/>
    </row>
    <row r="7" s="89" customFormat="1" ht="24" customHeight="1" spans="1:4">
      <c r="A7" s="155" t="s">
        <v>10</v>
      </c>
      <c r="B7" s="97">
        <v>4600</v>
      </c>
      <c r="C7" s="156">
        <v>6000</v>
      </c>
      <c r="D7" s="97"/>
    </row>
    <row r="8" s="89" customFormat="1" ht="24" customHeight="1" spans="1:4">
      <c r="A8" s="155" t="s">
        <v>11</v>
      </c>
      <c r="B8" s="97">
        <v>1250</v>
      </c>
      <c r="C8" s="156">
        <v>1270</v>
      </c>
      <c r="D8" s="97"/>
    </row>
    <row r="9" s="89" customFormat="1" ht="24" customHeight="1" spans="1:4">
      <c r="A9" s="155" t="s">
        <v>12</v>
      </c>
      <c r="B9" s="97">
        <v>14000</v>
      </c>
      <c r="C9" s="156">
        <v>13100</v>
      </c>
      <c r="D9" s="97"/>
    </row>
    <row r="10" s="89" customFormat="1" ht="24" customHeight="1" spans="1:4">
      <c r="A10" s="155" t="s">
        <v>13</v>
      </c>
      <c r="B10" s="97">
        <v>9500</v>
      </c>
      <c r="C10" s="156">
        <v>9700</v>
      </c>
      <c r="D10" s="97"/>
    </row>
    <row r="11" s="89" customFormat="1" ht="24" customHeight="1" spans="1:4">
      <c r="A11" s="155" t="s">
        <v>14</v>
      </c>
      <c r="B11" s="97">
        <v>5000</v>
      </c>
      <c r="C11" s="156">
        <v>5000</v>
      </c>
      <c r="D11" s="97"/>
    </row>
    <row r="12" s="89" customFormat="1" ht="24" customHeight="1" spans="1:4">
      <c r="A12" s="155" t="s">
        <v>15</v>
      </c>
      <c r="B12" s="97">
        <v>15500</v>
      </c>
      <c r="C12" s="156">
        <v>18050</v>
      </c>
      <c r="D12" s="97"/>
    </row>
    <row r="13" s="89" customFormat="1" ht="24" customHeight="1" spans="1:4">
      <c r="A13" s="155" t="s">
        <v>16</v>
      </c>
      <c r="B13" s="97">
        <v>2950</v>
      </c>
      <c r="C13" s="156">
        <v>6000</v>
      </c>
      <c r="D13" s="97"/>
    </row>
    <row r="14" s="89" customFormat="1" ht="24" customHeight="1" spans="1:4">
      <c r="A14" s="155" t="s">
        <v>17</v>
      </c>
      <c r="B14" s="97">
        <v>9700</v>
      </c>
      <c r="C14" s="156">
        <v>9700</v>
      </c>
      <c r="D14" s="97"/>
    </row>
    <row r="15" s="89" customFormat="1" ht="24" customHeight="1" spans="1:4">
      <c r="A15" s="155" t="s">
        <v>18</v>
      </c>
      <c r="B15" s="97">
        <v>12000</v>
      </c>
      <c r="C15" s="156">
        <v>4860</v>
      </c>
      <c r="D15" s="97"/>
    </row>
    <row r="16" s="89" customFormat="1" ht="24" customHeight="1" spans="1:4">
      <c r="A16" s="155" t="s">
        <v>19</v>
      </c>
      <c r="B16" s="97">
        <v>22500</v>
      </c>
      <c r="C16" s="156">
        <v>18000</v>
      </c>
      <c r="D16" s="97"/>
    </row>
    <row r="17" s="89" customFormat="1" ht="24" customHeight="1" spans="1:4">
      <c r="A17" s="155" t="s">
        <v>20</v>
      </c>
      <c r="B17" s="97">
        <v>200</v>
      </c>
      <c r="C17" s="156">
        <v>182</v>
      </c>
      <c r="D17" s="97"/>
    </row>
    <row r="18" s="89" customFormat="1" ht="24" customHeight="1" spans="1:4">
      <c r="A18" s="155" t="s">
        <v>21</v>
      </c>
      <c r="B18" s="97"/>
      <c r="C18" s="156">
        <v>18</v>
      </c>
      <c r="D18" s="97"/>
    </row>
    <row r="19" s="89" customFormat="1" ht="24" customHeight="1" spans="1:4">
      <c r="A19" s="153" t="s">
        <v>22</v>
      </c>
      <c r="B19" s="154">
        <f>SUM(B20:B25)</f>
        <v>88400</v>
      </c>
      <c r="C19" s="154">
        <f>SUM(C20:C25)</f>
        <v>85875</v>
      </c>
      <c r="D19" s="98"/>
    </row>
    <row r="20" s="89" customFormat="1" ht="24" customHeight="1" spans="1:7">
      <c r="A20" s="155" t="s">
        <v>23</v>
      </c>
      <c r="B20" s="97">
        <v>12300</v>
      </c>
      <c r="C20" s="97">
        <v>12300</v>
      </c>
      <c r="D20" s="98"/>
      <c r="E20" s="157"/>
      <c r="F20" s="157"/>
      <c r="G20" s="157"/>
    </row>
    <row r="21" s="89" customFormat="1" ht="24" customHeight="1" spans="1:4">
      <c r="A21" s="155" t="s">
        <v>24</v>
      </c>
      <c r="B21" s="97">
        <v>9500</v>
      </c>
      <c r="C21" s="97">
        <v>4800</v>
      </c>
      <c r="D21" s="98"/>
    </row>
    <row r="22" s="89" customFormat="1" ht="24" customHeight="1" spans="1:4">
      <c r="A22" s="155" t="s">
        <v>25</v>
      </c>
      <c r="B22" s="97">
        <v>3600</v>
      </c>
      <c r="C22" s="97">
        <v>5800</v>
      </c>
      <c r="D22" s="98"/>
    </row>
    <row r="23" s="89" customFormat="1" ht="24" customHeight="1" spans="1:4">
      <c r="A23" s="155" t="s">
        <v>26</v>
      </c>
      <c r="B23" s="97">
        <v>63000</v>
      </c>
      <c r="C23" s="81">
        <v>62974</v>
      </c>
      <c r="D23" s="98"/>
    </row>
    <row r="24" s="89" customFormat="1" ht="24" customHeight="1" spans="1:4">
      <c r="A24" s="155" t="s">
        <v>27</v>
      </c>
      <c r="B24" s="97"/>
      <c r="C24" s="97"/>
      <c r="D24" s="98"/>
    </row>
    <row r="25" s="89" customFormat="1" ht="24" customHeight="1" spans="1:8">
      <c r="A25" s="155" t="s">
        <v>28</v>
      </c>
      <c r="B25" s="155"/>
      <c r="C25" s="97">
        <v>1</v>
      </c>
      <c r="D25" s="98"/>
      <c r="H25" s="88"/>
    </row>
    <row r="26" s="88" customFormat="1" ht="24" customHeight="1" spans="1:240">
      <c r="A26" s="94" t="s">
        <v>29</v>
      </c>
      <c r="B26" s="105">
        <f>B4+B19</f>
        <v>340000</v>
      </c>
      <c r="C26" s="105">
        <f>C4+C19</f>
        <v>343500</v>
      </c>
      <c r="D26" s="106"/>
      <c r="E26" s="158"/>
      <c r="F26" s="158"/>
      <c r="G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158"/>
      <c r="BF26" s="158"/>
      <c r="BG26" s="158"/>
      <c r="BH26" s="158"/>
      <c r="BI26" s="158"/>
      <c r="BJ26" s="158"/>
      <c r="BK26" s="158"/>
      <c r="BL26" s="158"/>
      <c r="BM26" s="158"/>
      <c r="BN26" s="158"/>
      <c r="BO26" s="158"/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8"/>
      <c r="DB26" s="158"/>
      <c r="DC26" s="158"/>
      <c r="DD26" s="158"/>
      <c r="DE26" s="158"/>
      <c r="DF26" s="158"/>
      <c r="DG26" s="158"/>
      <c r="DH26" s="158"/>
      <c r="DI26" s="158"/>
      <c r="DJ26" s="158"/>
      <c r="DK26" s="158"/>
      <c r="DL26" s="158"/>
      <c r="DM26" s="158"/>
      <c r="DN26" s="158"/>
      <c r="DO26" s="158"/>
      <c r="DP26" s="158"/>
      <c r="DQ26" s="158"/>
      <c r="DR26" s="158"/>
      <c r="DS26" s="158"/>
      <c r="DT26" s="158"/>
      <c r="DU26" s="158"/>
      <c r="DV26" s="158"/>
      <c r="DW26" s="158"/>
      <c r="DX26" s="158"/>
      <c r="DY26" s="158"/>
      <c r="DZ26" s="158"/>
      <c r="EA26" s="158"/>
      <c r="EB26" s="158"/>
      <c r="EC26" s="158"/>
      <c r="ED26" s="158"/>
      <c r="EE26" s="158"/>
      <c r="EF26" s="158"/>
      <c r="EG26" s="158"/>
      <c r="EH26" s="158"/>
      <c r="EI26" s="158"/>
      <c r="EJ26" s="158"/>
      <c r="EK26" s="158"/>
      <c r="EL26" s="158"/>
      <c r="EM26" s="158"/>
      <c r="EN26" s="158"/>
      <c r="EO26" s="158"/>
      <c r="EP26" s="158"/>
      <c r="EQ26" s="158"/>
      <c r="ER26" s="158"/>
      <c r="ES26" s="158"/>
      <c r="ET26" s="158"/>
      <c r="EU26" s="158"/>
      <c r="EV26" s="158"/>
      <c r="EW26" s="158"/>
      <c r="EX26" s="158"/>
      <c r="EY26" s="158"/>
      <c r="EZ26" s="158"/>
      <c r="FA26" s="158"/>
      <c r="FB26" s="158"/>
      <c r="FC26" s="158"/>
      <c r="FD26" s="158"/>
      <c r="FE26" s="158"/>
      <c r="FF26" s="158"/>
      <c r="FG26" s="158"/>
      <c r="FH26" s="158"/>
      <c r="FI26" s="158"/>
      <c r="FJ26" s="158"/>
      <c r="FK26" s="158"/>
      <c r="FL26" s="158"/>
      <c r="FM26" s="158"/>
      <c r="FN26" s="158"/>
      <c r="FO26" s="158"/>
      <c r="FP26" s="158"/>
      <c r="FQ26" s="158"/>
      <c r="FR26" s="158"/>
      <c r="FS26" s="158"/>
      <c r="FT26" s="158"/>
      <c r="FU26" s="158"/>
      <c r="FV26" s="158"/>
      <c r="FW26" s="158"/>
      <c r="FX26" s="158"/>
      <c r="FY26" s="158"/>
      <c r="FZ26" s="158"/>
      <c r="GA26" s="158"/>
      <c r="GB26" s="158"/>
      <c r="GC26" s="158"/>
      <c r="GD26" s="158"/>
      <c r="GE26" s="158"/>
      <c r="GF26" s="158"/>
      <c r="GG26" s="158"/>
      <c r="GH26" s="158"/>
      <c r="GI26" s="158"/>
      <c r="GJ26" s="158"/>
      <c r="GK26" s="158"/>
      <c r="GL26" s="158"/>
      <c r="GM26" s="158"/>
      <c r="GN26" s="158"/>
      <c r="GO26" s="158"/>
      <c r="GP26" s="158"/>
      <c r="GQ26" s="158"/>
      <c r="GR26" s="158"/>
      <c r="GS26" s="158"/>
      <c r="GT26" s="158"/>
      <c r="GU26" s="158"/>
      <c r="GV26" s="158"/>
      <c r="GW26" s="158"/>
      <c r="GX26" s="158"/>
      <c r="GY26" s="158"/>
      <c r="GZ26" s="158"/>
      <c r="HA26" s="158"/>
      <c r="HB26" s="158"/>
      <c r="HC26" s="158"/>
      <c r="HD26" s="158"/>
      <c r="HE26" s="158"/>
      <c r="HF26" s="158"/>
      <c r="HG26" s="158"/>
      <c r="HH26" s="158"/>
      <c r="HI26" s="158"/>
      <c r="HJ26" s="158"/>
      <c r="HK26" s="158"/>
      <c r="HL26" s="158"/>
      <c r="HM26" s="158"/>
      <c r="HN26" s="158"/>
      <c r="HO26" s="158"/>
      <c r="HP26" s="158"/>
      <c r="HQ26" s="158"/>
      <c r="HR26" s="158"/>
      <c r="HS26" s="158"/>
      <c r="HT26" s="158"/>
      <c r="HU26" s="158"/>
      <c r="HV26" s="158"/>
      <c r="HW26" s="158"/>
      <c r="HX26" s="158"/>
      <c r="HY26" s="158"/>
      <c r="HZ26" s="158"/>
      <c r="IA26" s="158"/>
      <c r="IB26" s="158"/>
      <c r="IC26" s="158"/>
      <c r="ID26" s="158"/>
      <c r="IE26" s="158"/>
      <c r="IF26" s="158"/>
    </row>
    <row r="27" s="89" customFormat="1" ht="24" customHeight="1" spans="1:4">
      <c r="A27" s="155" t="s">
        <v>30</v>
      </c>
      <c r="B27" s="97">
        <v>19004</v>
      </c>
      <c r="C27" s="97">
        <v>19004</v>
      </c>
      <c r="D27" s="159"/>
    </row>
    <row r="28" s="89" customFormat="1" ht="24" customHeight="1" spans="1:4">
      <c r="A28" s="155" t="s">
        <v>31</v>
      </c>
      <c r="B28" s="97">
        <v>110000</v>
      </c>
      <c r="C28" s="97">
        <v>160655</v>
      </c>
      <c r="D28" s="98"/>
    </row>
    <row r="29" s="89" customFormat="1" ht="24" customHeight="1" spans="1:4">
      <c r="A29" s="155" t="s">
        <v>32</v>
      </c>
      <c r="B29" s="97">
        <v>18000</v>
      </c>
      <c r="C29" s="97">
        <v>10967</v>
      </c>
      <c r="D29" s="98"/>
    </row>
    <row r="30" s="89" customFormat="1" ht="24" customHeight="1" spans="1:4">
      <c r="A30" s="155" t="s">
        <v>33</v>
      </c>
      <c r="B30" s="97">
        <v>7596</v>
      </c>
      <c r="C30" s="81">
        <v>7596</v>
      </c>
      <c r="D30" s="98"/>
    </row>
    <row r="31" s="89" customFormat="1" ht="24" customHeight="1" spans="1:4">
      <c r="A31" s="155" t="s">
        <v>34</v>
      </c>
      <c r="B31" s="97">
        <v>1962</v>
      </c>
      <c r="C31" s="97">
        <v>1962</v>
      </c>
      <c r="D31" s="98"/>
    </row>
    <row r="32" s="89" customFormat="1" ht="24" customHeight="1" spans="1:4">
      <c r="A32" s="155" t="s">
        <v>35</v>
      </c>
      <c r="B32" s="97"/>
      <c r="C32" s="97"/>
      <c r="D32" s="98"/>
    </row>
    <row r="33" s="89" customFormat="1" ht="24" customHeight="1" spans="1:4">
      <c r="A33" s="155" t="s">
        <v>36</v>
      </c>
      <c r="B33" s="97">
        <v>51326</v>
      </c>
      <c r="C33" s="81">
        <v>26474</v>
      </c>
      <c r="D33" s="98"/>
    </row>
    <row r="34" s="89" customFormat="1" ht="24" customHeight="1" spans="1:4">
      <c r="A34" s="155" t="s">
        <v>37</v>
      </c>
      <c r="B34" s="97">
        <v>11001</v>
      </c>
      <c r="C34" s="97">
        <v>10980</v>
      </c>
      <c r="D34" s="98"/>
    </row>
    <row r="35" s="89" customFormat="1" ht="33" customHeight="1" spans="1:5">
      <c r="A35" s="160" t="s">
        <v>38</v>
      </c>
      <c r="B35" s="123">
        <f>SUM(B26:B34)</f>
        <v>558889</v>
      </c>
      <c r="C35" s="123">
        <f>SUM(C26:C34)</f>
        <v>581138</v>
      </c>
      <c r="D35" s="109"/>
      <c r="E35" s="111"/>
    </row>
    <row r="36" ht="41" customHeight="1" spans="1:4">
      <c r="A36" s="161"/>
      <c r="B36" s="161"/>
      <c r="C36" s="161"/>
      <c r="D36" s="161"/>
    </row>
  </sheetData>
  <mergeCells count="3">
    <mergeCell ref="A1:D1"/>
    <mergeCell ref="E20:G20"/>
    <mergeCell ref="A36:D36"/>
  </mergeCells>
  <pageMargins left="0.790277777777778" right="0.707638888888889" top="1.18055555555556" bottom="1.18055555555556" header="0.511805555555556" footer="0.790277777777778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6"/>
  <sheetViews>
    <sheetView showGridLines="0" showZeros="0" topLeftCell="A19" workbookViewId="0">
      <selection activeCell="B35" sqref="B35"/>
    </sheetView>
  </sheetViews>
  <sheetFormatPr defaultColWidth="9.125" defaultRowHeight="21.75" customHeight="1"/>
  <cols>
    <col min="1" max="1" width="41.5666666666667" style="130" customWidth="1"/>
    <col min="2" max="3" width="13" style="130" customWidth="1"/>
    <col min="4" max="4" width="10.8583333333333" style="130" customWidth="1"/>
    <col min="5" max="5" width="18.875" style="132" customWidth="1"/>
    <col min="6" max="218" width="9.125" style="130" customWidth="1"/>
    <col min="219" max="16384" width="9.125" style="130"/>
  </cols>
  <sheetData>
    <row r="1" s="126" customFormat="1" ht="28.5" customHeight="1" spans="1:253">
      <c r="A1" s="133" t="s">
        <v>39</v>
      </c>
      <c r="B1" s="133"/>
      <c r="C1" s="133"/>
      <c r="D1" s="133"/>
      <c r="E1" s="134"/>
      <c r="F1" s="135"/>
      <c r="G1" s="136"/>
      <c r="H1" s="136"/>
      <c r="I1" s="136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49"/>
      <c r="DY1" s="149"/>
      <c r="DZ1" s="149"/>
      <c r="EA1" s="149"/>
      <c r="EB1" s="149"/>
      <c r="EC1" s="149"/>
      <c r="ED1" s="149"/>
      <c r="EE1" s="149"/>
      <c r="EF1" s="149"/>
      <c r="EG1" s="149"/>
      <c r="EH1" s="149"/>
      <c r="EI1" s="149"/>
      <c r="EJ1" s="149"/>
      <c r="EK1" s="149"/>
      <c r="EL1" s="149"/>
      <c r="EM1" s="149"/>
      <c r="EN1" s="149"/>
      <c r="EO1" s="149"/>
      <c r="EP1" s="149"/>
      <c r="EQ1" s="149"/>
      <c r="ER1" s="149"/>
      <c r="ES1" s="149"/>
      <c r="ET1" s="149"/>
      <c r="EU1" s="149"/>
      <c r="EV1" s="149"/>
      <c r="EW1" s="149"/>
      <c r="EX1" s="149"/>
      <c r="EY1" s="149"/>
      <c r="EZ1" s="149"/>
      <c r="FA1" s="149"/>
      <c r="FB1" s="149"/>
      <c r="FC1" s="149"/>
      <c r="FD1" s="149"/>
      <c r="FE1" s="149"/>
      <c r="FF1" s="149"/>
      <c r="FG1" s="149"/>
      <c r="FH1" s="149"/>
      <c r="FI1" s="149"/>
      <c r="FJ1" s="149"/>
      <c r="FK1" s="149"/>
      <c r="FL1" s="149"/>
      <c r="FM1" s="149"/>
      <c r="FN1" s="149"/>
      <c r="FO1" s="149"/>
      <c r="FP1" s="149"/>
      <c r="FQ1" s="149"/>
      <c r="FR1" s="149"/>
      <c r="FS1" s="149"/>
      <c r="FT1" s="149"/>
      <c r="FU1" s="149"/>
      <c r="FV1" s="149"/>
      <c r="FW1" s="149"/>
      <c r="FX1" s="149"/>
      <c r="FY1" s="149"/>
      <c r="FZ1" s="149"/>
      <c r="GA1" s="149"/>
      <c r="GB1" s="149"/>
      <c r="GC1" s="149"/>
      <c r="GD1" s="149"/>
      <c r="GE1" s="149"/>
      <c r="GF1" s="149"/>
      <c r="GG1" s="149"/>
      <c r="GH1" s="149"/>
      <c r="GI1" s="149"/>
      <c r="GJ1" s="149"/>
      <c r="GK1" s="149"/>
      <c r="GL1" s="149"/>
      <c r="GM1" s="149"/>
      <c r="GN1" s="149"/>
      <c r="GO1" s="149"/>
      <c r="GP1" s="149"/>
      <c r="GQ1" s="149"/>
      <c r="GR1" s="149"/>
      <c r="GS1" s="149"/>
      <c r="GT1" s="149"/>
      <c r="GU1" s="149"/>
      <c r="GV1" s="149"/>
      <c r="GW1" s="149"/>
      <c r="GX1" s="149"/>
      <c r="GY1" s="149"/>
      <c r="GZ1" s="149"/>
      <c r="HA1" s="149"/>
      <c r="HB1" s="149"/>
      <c r="HC1" s="149"/>
      <c r="HD1" s="149"/>
      <c r="HE1" s="149"/>
      <c r="HF1" s="149"/>
      <c r="HG1" s="149"/>
      <c r="HH1" s="149"/>
      <c r="HI1" s="149"/>
      <c r="HJ1" s="149"/>
      <c r="IH1" s="149"/>
      <c r="II1" s="149"/>
      <c r="IJ1" s="149"/>
      <c r="IK1" s="149"/>
      <c r="IL1" s="149"/>
      <c r="IM1" s="149"/>
      <c r="IN1" s="149"/>
      <c r="IO1" s="149"/>
      <c r="IP1" s="149"/>
      <c r="IQ1" s="149"/>
      <c r="IR1" s="149"/>
      <c r="IS1" s="149"/>
    </row>
    <row r="2" s="127" customFormat="1" ht="18" customHeight="1" spans="1:253">
      <c r="A2" s="137" t="s">
        <v>40</v>
      </c>
      <c r="C2" s="77"/>
      <c r="D2" s="127" t="s">
        <v>2</v>
      </c>
      <c r="E2" s="54"/>
      <c r="F2" s="135"/>
      <c r="G2" s="54"/>
      <c r="H2" s="54"/>
      <c r="I2" s="54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</row>
    <row r="3" s="128" customFormat="1" ht="30" customHeight="1" spans="1:218">
      <c r="A3" s="86" t="s">
        <v>41</v>
      </c>
      <c r="B3" s="86" t="s">
        <v>4</v>
      </c>
      <c r="C3" s="94" t="s">
        <v>5</v>
      </c>
      <c r="D3" s="86" t="s">
        <v>6</v>
      </c>
      <c r="E3" s="138"/>
      <c r="F3" s="138"/>
      <c r="G3" s="138"/>
      <c r="H3" s="138"/>
      <c r="I3" s="138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</row>
    <row r="4" ht="30" customHeight="1" spans="1:9">
      <c r="A4" s="139" t="s">
        <v>42</v>
      </c>
      <c r="B4" s="140">
        <v>45850</v>
      </c>
      <c r="C4" s="141">
        <v>51800</v>
      </c>
      <c r="D4" s="139"/>
      <c r="F4" s="132"/>
      <c r="G4" s="132"/>
      <c r="H4" s="132"/>
      <c r="I4" s="132"/>
    </row>
    <row r="5" ht="30" customHeight="1" spans="1:9">
      <c r="A5" s="139" t="s">
        <v>43</v>
      </c>
      <c r="B5" s="141"/>
      <c r="C5" s="141"/>
      <c r="D5" s="139"/>
      <c r="F5" s="132"/>
      <c r="G5" s="132"/>
      <c r="H5" s="132"/>
      <c r="I5" s="132"/>
    </row>
    <row r="6" ht="30" customHeight="1" spans="1:9">
      <c r="A6" s="139" t="s">
        <v>44</v>
      </c>
      <c r="B6" s="141"/>
      <c r="C6" s="141">
        <v>103</v>
      </c>
      <c r="D6" s="139"/>
      <c r="F6" s="132"/>
      <c r="G6" s="132"/>
      <c r="H6" s="132"/>
      <c r="I6" s="132"/>
    </row>
    <row r="7" ht="30" customHeight="1" spans="1:9">
      <c r="A7" s="139" t="s">
        <v>45</v>
      </c>
      <c r="B7" s="141">
        <v>13910</v>
      </c>
      <c r="C7" s="141">
        <v>9100</v>
      </c>
      <c r="D7" s="139"/>
      <c r="F7" s="132"/>
      <c r="G7" s="132"/>
      <c r="H7" s="132"/>
      <c r="I7" s="132"/>
    </row>
    <row r="8" ht="30" customHeight="1" spans="1:9">
      <c r="A8" s="139" t="s">
        <v>46</v>
      </c>
      <c r="B8" s="141">
        <v>80650</v>
      </c>
      <c r="C8" s="141">
        <v>85900</v>
      </c>
      <c r="D8" s="139"/>
      <c r="F8" s="132"/>
      <c r="G8" s="132"/>
      <c r="H8" s="132"/>
      <c r="I8" s="132"/>
    </row>
    <row r="9" ht="30" customHeight="1" spans="1:9">
      <c r="A9" s="139" t="s">
        <v>47</v>
      </c>
      <c r="B9" s="141">
        <v>850</v>
      </c>
      <c r="C9" s="141">
        <v>630</v>
      </c>
      <c r="D9" s="139"/>
      <c r="F9" s="132"/>
      <c r="G9" s="132"/>
      <c r="H9" s="132"/>
      <c r="I9" s="132"/>
    </row>
    <row r="10" ht="30" customHeight="1" spans="1:9">
      <c r="A10" s="139" t="s">
        <v>48</v>
      </c>
      <c r="B10" s="141">
        <v>2810</v>
      </c>
      <c r="C10" s="141">
        <v>3140</v>
      </c>
      <c r="D10" s="139"/>
      <c r="F10" s="132"/>
      <c r="G10" s="132"/>
      <c r="H10" s="132"/>
      <c r="I10" s="132"/>
    </row>
    <row r="11" ht="30" customHeight="1" spans="1:9">
      <c r="A11" s="139" t="s">
        <v>49</v>
      </c>
      <c r="B11" s="141">
        <v>113000</v>
      </c>
      <c r="C11" s="141">
        <v>111400</v>
      </c>
      <c r="D11" s="139"/>
      <c r="F11" s="132"/>
      <c r="G11" s="132"/>
      <c r="H11" s="132"/>
      <c r="I11" s="132"/>
    </row>
    <row r="12" ht="30" customHeight="1" spans="1:9">
      <c r="A12" s="139" t="s">
        <v>50</v>
      </c>
      <c r="B12" s="141">
        <v>30010</v>
      </c>
      <c r="C12" s="141">
        <v>35000</v>
      </c>
      <c r="D12" s="139"/>
      <c r="F12" s="132"/>
      <c r="G12" s="132"/>
      <c r="H12" s="132"/>
      <c r="I12" s="132"/>
    </row>
    <row r="13" ht="30" customHeight="1" spans="1:9">
      <c r="A13" s="139" t="s">
        <v>51</v>
      </c>
      <c r="B13" s="141">
        <v>8085</v>
      </c>
      <c r="C13" s="141">
        <v>6980</v>
      </c>
      <c r="D13" s="139"/>
      <c r="F13" s="132"/>
      <c r="G13" s="132"/>
      <c r="H13" s="132"/>
      <c r="I13" s="132"/>
    </row>
    <row r="14" ht="30" customHeight="1" spans="1:9">
      <c r="A14" s="139" t="s">
        <v>52</v>
      </c>
      <c r="B14" s="141">
        <v>66350</v>
      </c>
      <c r="C14" s="141">
        <v>52044</v>
      </c>
      <c r="D14" s="139"/>
      <c r="F14" s="142"/>
      <c r="G14" s="142"/>
      <c r="H14" s="142"/>
      <c r="I14" s="142"/>
    </row>
    <row r="15" ht="30" customHeight="1" spans="1:9">
      <c r="A15" s="139" t="s">
        <v>53</v>
      </c>
      <c r="B15" s="141">
        <v>42140</v>
      </c>
      <c r="C15" s="141">
        <v>51410</v>
      </c>
      <c r="D15" s="139"/>
      <c r="F15" s="132"/>
      <c r="G15" s="132"/>
      <c r="H15" s="132"/>
      <c r="I15" s="132"/>
    </row>
    <row r="16" ht="30" customHeight="1" spans="1:9">
      <c r="A16" s="139" t="s">
        <v>54</v>
      </c>
      <c r="B16" s="141">
        <v>5840</v>
      </c>
      <c r="C16" s="141">
        <v>5410</v>
      </c>
      <c r="D16" s="139"/>
      <c r="F16" s="132"/>
      <c r="G16" s="132"/>
      <c r="H16" s="132"/>
      <c r="I16" s="132"/>
    </row>
    <row r="17" ht="30" customHeight="1" spans="1:9">
      <c r="A17" s="139" t="s">
        <v>55</v>
      </c>
      <c r="B17" s="141">
        <v>1535</v>
      </c>
      <c r="C17" s="141">
        <v>900</v>
      </c>
      <c r="D17" s="139"/>
      <c r="F17" s="132"/>
      <c r="G17" s="132"/>
      <c r="H17" s="132"/>
      <c r="I17" s="132"/>
    </row>
    <row r="18" ht="30" customHeight="1" spans="1:9">
      <c r="A18" s="139" t="s">
        <v>56</v>
      </c>
      <c r="B18" s="141">
        <v>515</v>
      </c>
      <c r="C18" s="141">
        <v>300</v>
      </c>
      <c r="D18" s="139"/>
      <c r="F18" s="132"/>
      <c r="G18" s="132"/>
      <c r="H18" s="132"/>
      <c r="I18" s="132"/>
    </row>
    <row r="19" ht="30" customHeight="1" spans="1:9">
      <c r="A19" s="139" t="s">
        <v>57</v>
      </c>
      <c r="B19" s="141"/>
      <c r="C19" s="141"/>
      <c r="D19" s="139"/>
      <c r="F19" s="132"/>
      <c r="G19" s="132"/>
      <c r="H19" s="132"/>
      <c r="I19" s="132"/>
    </row>
    <row r="20" ht="30" customHeight="1" spans="1:9">
      <c r="A20" s="139" t="s">
        <v>58</v>
      </c>
      <c r="B20" s="141">
        <v>2000</v>
      </c>
      <c r="C20" s="141">
        <v>1955</v>
      </c>
      <c r="D20" s="139"/>
      <c r="F20" s="132"/>
      <c r="G20" s="132"/>
      <c r="H20" s="132"/>
      <c r="I20" s="132"/>
    </row>
    <row r="21" ht="30" customHeight="1" spans="1:9">
      <c r="A21" s="139" t="s">
        <v>59</v>
      </c>
      <c r="B21" s="141">
        <v>8800</v>
      </c>
      <c r="C21" s="141">
        <v>2950</v>
      </c>
      <c r="D21" s="139"/>
      <c r="F21" s="132"/>
      <c r="G21" s="132"/>
      <c r="H21" s="132"/>
      <c r="I21" s="132"/>
    </row>
    <row r="22" ht="30" customHeight="1" spans="1:9">
      <c r="A22" s="139" t="s">
        <v>60</v>
      </c>
      <c r="B22" s="141">
        <v>12805</v>
      </c>
      <c r="C22" s="141">
        <v>13300</v>
      </c>
      <c r="D22" s="139"/>
      <c r="F22" s="132"/>
      <c r="G22" s="132"/>
      <c r="H22" s="132"/>
      <c r="I22" s="132"/>
    </row>
    <row r="23" ht="30" customHeight="1" spans="1:9">
      <c r="A23" s="139" t="s">
        <v>61</v>
      </c>
      <c r="B23" s="141">
        <v>510</v>
      </c>
      <c r="C23" s="141">
        <v>650</v>
      </c>
      <c r="D23" s="139"/>
      <c r="F23" s="132"/>
      <c r="G23" s="132"/>
      <c r="H23" s="132"/>
      <c r="I23" s="132"/>
    </row>
    <row r="24" ht="30" customHeight="1" spans="1:9">
      <c r="A24" s="139" t="s">
        <v>62</v>
      </c>
      <c r="B24" s="141">
        <v>2260</v>
      </c>
      <c r="C24" s="141">
        <v>1930</v>
      </c>
      <c r="D24" s="139"/>
      <c r="F24" s="132"/>
      <c r="G24" s="132"/>
      <c r="H24" s="132"/>
      <c r="I24" s="132"/>
    </row>
    <row r="25" ht="30" customHeight="1" spans="1:9">
      <c r="A25" s="139" t="s">
        <v>63</v>
      </c>
      <c r="B25" s="141">
        <v>10000</v>
      </c>
      <c r="C25" s="141"/>
      <c r="D25" s="139"/>
      <c r="F25" s="132"/>
      <c r="G25" s="132"/>
      <c r="H25" s="132"/>
      <c r="I25" s="132"/>
    </row>
    <row r="26" ht="30" customHeight="1" spans="1:9">
      <c r="A26" s="139" t="s">
        <v>64</v>
      </c>
      <c r="B26" s="141">
        <v>3528</v>
      </c>
      <c r="C26" s="141">
        <v>3295</v>
      </c>
      <c r="D26" s="139"/>
      <c r="F26" s="132"/>
      <c r="G26" s="132"/>
      <c r="H26" s="132"/>
      <c r="I26" s="132"/>
    </row>
    <row r="27" ht="30" customHeight="1" spans="1:4">
      <c r="A27" s="139" t="s">
        <v>65</v>
      </c>
      <c r="B27" s="141"/>
      <c r="C27" s="141"/>
      <c r="D27" s="139"/>
    </row>
    <row r="28" ht="30" customHeight="1" spans="1:4">
      <c r="A28" s="139" t="s">
        <v>66</v>
      </c>
      <c r="B28" s="141"/>
      <c r="C28" s="141"/>
      <c r="D28" s="139"/>
    </row>
    <row r="29" s="129" customFormat="1" ht="30" customHeight="1" spans="1:5">
      <c r="A29" s="86" t="s">
        <v>67</v>
      </c>
      <c r="B29" s="143">
        <f>SUM(B4:B28)</f>
        <v>451448</v>
      </c>
      <c r="C29" s="143">
        <f>SUM(C4:C26)</f>
        <v>438197</v>
      </c>
      <c r="D29" s="144"/>
      <c r="E29" s="138"/>
    </row>
    <row r="30" s="130" customFormat="1" ht="30" customHeight="1" spans="1:5">
      <c r="A30" s="139" t="s">
        <v>68</v>
      </c>
      <c r="B30" s="141">
        <v>99000</v>
      </c>
      <c r="C30" s="141">
        <v>104500</v>
      </c>
      <c r="D30" s="139"/>
      <c r="E30" s="132"/>
    </row>
    <row r="31" s="130" customFormat="1" ht="30" customHeight="1" spans="1:4">
      <c r="A31" s="139" t="s">
        <v>69</v>
      </c>
      <c r="B31" s="141">
        <v>8441</v>
      </c>
      <c r="C31" s="141">
        <v>8441</v>
      </c>
      <c r="D31" s="139"/>
    </row>
    <row r="32" s="130" customFormat="1" ht="30" customHeight="1" spans="1:4">
      <c r="A32" s="139" t="s">
        <v>70</v>
      </c>
      <c r="B32" s="141"/>
      <c r="C32" s="141"/>
      <c r="D32" s="139"/>
    </row>
    <row r="33" s="130" customFormat="1" ht="30" customHeight="1" spans="1:5">
      <c r="A33" s="139" t="s">
        <v>71</v>
      </c>
      <c r="B33" s="141"/>
      <c r="C33" s="141"/>
      <c r="D33" s="145"/>
      <c r="E33" s="132"/>
    </row>
    <row r="34" s="130" customFormat="1" ht="30" customHeight="1" spans="1:6">
      <c r="A34" s="139" t="s">
        <v>72</v>
      </c>
      <c r="B34" s="141"/>
      <c r="C34" s="141">
        <v>30000</v>
      </c>
      <c r="D34" s="139"/>
      <c r="E34" s="132"/>
      <c r="F34" s="131"/>
    </row>
    <row r="35" s="131" customFormat="1" ht="30" customHeight="1" spans="1:5">
      <c r="A35" s="146" t="s">
        <v>73</v>
      </c>
      <c r="B35" s="108">
        <f>SUM(B29:B34)</f>
        <v>558889</v>
      </c>
      <c r="C35" s="108">
        <f>SUM(C29:C34)</f>
        <v>581138</v>
      </c>
      <c r="D35" s="147"/>
      <c r="E35" s="148"/>
    </row>
    <row r="36" customHeight="1" spans="1:1">
      <c r="A36" s="110"/>
    </row>
  </sheetData>
  <mergeCells count="3">
    <mergeCell ref="A1:D1"/>
    <mergeCell ref="F14:I14"/>
    <mergeCell ref="F1:F2"/>
  </mergeCells>
  <dataValidations count="1">
    <dataValidation type="whole" operator="between" allowBlank="1" showInputMessage="1" showErrorMessage="1" sqref="B29:C29 B5:B28 C4:C7 C10:C28">
      <formula1>-10000000000</formula1>
      <formula2>10000000000</formula2>
    </dataValidation>
  </dataValidations>
  <printOptions horizontalCentered="1"/>
  <pageMargins left="0.788888888888889" right="0.788888888888889" top="0.86875" bottom="0.588888888888889" header="0.388888888888889" footer="0.429166666666667"/>
  <pageSetup paperSize="9" firstPageNumber="0" pageOrder="overThenDown" orientation="portrait" useFirstPageNumber="1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E28" sqref="E28"/>
    </sheetView>
  </sheetViews>
  <sheetFormatPr defaultColWidth="9" defaultRowHeight="13.5" outlineLevelCol="5"/>
  <cols>
    <col min="1" max="1" width="33.2083333333333" style="114" customWidth="1"/>
    <col min="2" max="2" width="14.75" style="114" customWidth="1"/>
    <col min="3" max="3" width="13.625" style="114" customWidth="1"/>
    <col min="4" max="4" width="10.8583333333333" style="114" customWidth="1"/>
    <col min="5" max="6" width="13.625" style="114" customWidth="1"/>
    <col min="7" max="16384" width="9" style="114"/>
  </cols>
  <sheetData>
    <row r="1" s="112" customFormat="1" ht="18.75" customHeight="1" spans="1:6">
      <c r="A1" s="115" t="s">
        <v>74</v>
      </c>
      <c r="B1" s="115"/>
      <c r="C1" s="115"/>
      <c r="D1" s="115"/>
      <c r="E1" s="116"/>
      <c r="F1" s="116"/>
    </row>
    <row r="2" ht="18.75" customHeight="1" spans="1:6">
      <c r="A2" s="117"/>
      <c r="B2" s="117"/>
      <c r="C2" s="117"/>
      <c r="D2" s="117"/>
      <c r="E2" s="117"/>
      <c r="F2" s="117"/>
    </row>
    <row r="3" ht="24.95" customHeight="1" spans="1:4">
      <c r="A3" s="118" t="s">
        <v>75</v>
      </c>
      <c r="B3" s="118"/>
      <c r="C3" s="118"/>
      <c r="D3" s="119" t="s">
        <v>2</v>
      </c>
    </row>
    <row r="4" ht="31.5" customHeight="1" spans="1:4">
      <c r="A4" s="93" t="s">
        <v>3</v>
      </c>
      <c r="B4" s="94" t="s">
        <v>4</v>
      </c>
      <c r="C4" s="95" t="s">
        <v>5</v>
      </c>
      <c r="D4" s="93" t="s">
        <v>6</v>
      </c>
    </row>
    <row r="5" ht="31.5" customHeight="1" spans="1:4">
      <c r="A5" s="96" t="s">
        <v>76</v>
      </c>
      <c r="B5" s="101">
        <v>42000</v>
      </c>
      <c r="C5" s="97">
        <v>25000</v>
      </c>
      <c r="D5" s="98"/>
    </row>
    <row r="6" ht="31.5" customHeight="1" spans="1:4">
      <c r="A6" s="96" t="s">
        <v>77</v>
      </c>
      <c r="B6" s="101">
        <v>2000</v>
      </c>
      <c r="C6" s="97">
        <v>2370</v>
      </c>
      <c r="D6" s="98"/>
    </row>
    <row r="7" customFormat="1" ht="31.5" customHeight="1" spans="1:4">
      <c r="A7" s="96" t="s">
        <v>78</v>
      </c>
      <c r="B7" s="101">
        <v>6000</v>
      </c>
      <c r="C7" s="97">
        <v>2000</v>
      </c>
      <c r="D7" s="98"/>
    </row>
    <row r="8" s="113" customFormat="1" ht="31.5" customHeight="1" spans="1:4">
      <c r="A8" s="94" t="s">
        <v>29</v>
      </c>
      <c r="B8" s="105">
        <f>SUM(B5:B7)</f>
        <v>50000</v>
      </c>
      <c r="C8" s="105">
        <f>SUM(C5:C7)</f>
        <v>29370</v>
      </c>
      <c r="D8" s="106"/>
    </row>
    <row r="9" s="114" customFormat="1" ht="31.5" customHeight="1" spans="1:4">
      <c r="A9" s="96" t="s">
        <v>37</v>
      </c>
      <c r="B9" s="97">
        <v>35047</v>
      </c>
      <c r="C9" s="97">
        <v>35048</v>
      </c>
      <c r="D9" s="98"/>
    </row>
    <row r="10" s="114" customFormat="1" ht="31.5" customHeight="1" spans="1:4">
      <c r="A10" s="96" t="s">
        <v>79</v>
      </c>
      <c r="B10" s="97">
        <v>185000</v>
      </c>
      <c r="C10" s="97">
        <v>232328</v>
      </c>
      <c r="D10" s="98"/>
    </row>
    <row r="11" s="114" customFormat="1" ht="31.5" customHeight="1" spans="1:4">
      <c r="A11" s="96" t="s">
        <v>36</v>
      </c>
      <c r="B11" s="97"/>
      <c r="C11" s="97"/>
      <c r="D11" s="98"/>
    </row>
    <row r="12" s="114" customFormat="1" ht="31.5" customHeight="1" spans="1:6">
      <c r="A12" s="96" t="s">
        <v>80</v>
      </c>
      <c r="B12" s="97">
        <v>70920</v>
      </c>
      <c r="C12" s="81">
        <v>141120</v>
      </c>
      <c r="D12" s="120"/>
      <c r="E12" s="121"/>
      <c r="F12" s="121"/>
    </row>
    <row r="13" s="89" customFormat="1" ht="30" customHeight="1" spans="1:4">
      <c r="A13" s="122" t="s">
        <v>38</v>
      </c>
      <c r="B13" s="123">
        <f>SUM(B8:B12)</f>
        <v>340967</v>
      </c>
      <c r="C13" s="123">
        <f>SUM(C8:C12)</f>
        <v>437866</v>
      </c>
      <c r="D13" s="109"/>
    </row>
    <row r="14" ht="27" customHeight="1" spans="1:4">
      <c r="A14" s="124"/>
      <c r="B14" s="124"/>
      <c r="C14" s="125"/>
      <c r="D14" s="125"/>
    </row>
  </sheetData>
  <mergeCells count="2">
    <mergeCell ref="A1:D1"/>
    <mergeCell ref="E12:F12"/>
  </mergeCells>
  <pageMargins left="1.1" right="1.1" top="1.17916666666667" bottom="1.17916666666667" header="0.509027777777778" footer="0.788888888888889"/>
  <pageSetup paperSize="9" orientation="portrait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opLeftCell="A25" workbookViewId="0">
      <selection activeCell="B36" sqref="B36:B39"/>
    </sheetView>
  </sheetViews>
  <sheetFormatPr defaultColWidth="9" defaultRowHeight="14.25"/>
  <cols>
    <col min="1" max="1" width="44.7083333333333" style="89" customWidth="1"/>
    <col min="2" max="3" width="12.7833333333333" style="89" customWidth="1"/>
    <col min="4" max="4" width="8.625" style="89" customWidth="1"/>
    <col min="5" max="16384" width="9" style="89"/>
  </cols>
  <sheetData>
    <row r="1" ht="24.95" customHeight="1" spans="1:4">
      <c r="A1" s="90" t="s">
        <v>81</v>
      </c>
      <c r="B1" s="90"/>
      <c r="C1" s="90"/>
      <c r="D1" s="90"/>
    </row>
    <row r="2" ht="24.95" customHeight="1" spans="1:4">
      <c r="A2" s="91" t="s">
        <v>82</v>
      </c>
      <c r="C2" s="92" t="s">
        <v>2</v>
      </c>
      <c r="D2" s="92"/>
    </row>
    <row r="3" ht="24.95" customHeight="1" spans="1:4">
      <c r="A3" s="93" t="s">
        <v>3</v>
      </c>
      <c r="B3" s="94" t="s">
        <v>4</v>
      </c>
      <c r="C3" s="95" t="s">
        <v>5</v>
      </c>
      <c r="D3" s="93" t="s">
        <v>6</v>
      </c>
    </row>
    <row r="4" ht="24.95" customHeight="1" spans="1:4">
      <c r="A4" s="96" t="s">
        <v>83</v>
      </c>
      <c r="B4" s="97"/>
      <c r="C4" s="97">
        <v>5</v>
      </c>
      <c r="D4" s="98"/>
    </row>
    <row r="5" ht="24.95" customHeight="1" spans="1:4">
      <c r="A5" s="96" t="s">
        <v>84</v>
      </c>
      <c r="B5" s="97"/>
      <c r="C5" s="97"/>
      <c r="D5" s="98"/>
    </row>
    <row r="6" ht="24.95" customHeight="1" spans="1:4">
      <c r="A6" s="96" t="s">
        <v>85</v>
      </c>
      <c r="B6" s="97"/>
      <c r="C6" s="97"/>
      <c r="D6" s="98"/>
    </row>
    <row r="7" ht="24.95" customHeight="1" spans="1:4">
      <c r="A7" s="96" t="s">
        <v>86</v>
      </c>
      <c r="B7" s="99">
        <f>B8+B18+B19+B20+B21+B22+B23+B24+B25</f>
        <v>196919</v>
      </c>
      <c r="C7" s="99">
        <f>C8+C18+C19+C20+C21+C22+C23+C24+C25</f>
        <v>200246</v>
      </c>
      <c r="D7" s="98"/>
    </row>
    <row r="8" ht="29" customHeight="1" spans="1:11">
      <c r="A8" s="100" t="s">
        <v>87</v>
      </c>
      <c r="B8" s="101">
        <f>SUM(B9:B17)</f>
        <v>190919</v>
      </c>
      <c r="C8" s="101">
        <f>SUM(C9:C17)</f>
        <v>198000</v>
      </c>
      <c r="D8" s="98"/>
      <c r="F8" s="75"/>
      <c r="G8" s="102"/>
      <c r="H8" s="102"/>
      <c r="I8" s="75"/>
      <c r="J8" s="75"/>
      <c r="K8" s="75"/>
    </row>
    <row r="9" ht="24.95" customHeight="1" spans="1:7">
      <c r="A9" s="96" t="s">
        <v>88</v>
      </c>
      <c r="B9" s="101">
        <v>190419</v>
      </c>
      <c r="C9" s="81">
        <v>197561</v>
      </c>
      <c r="D9" s="98"/>
      <c r="F9" s="102"/>
      <c r="G9" s="102"/>
    </row>
    <row r="10" ht="24.95" customHeight="1" spans="1:4">
      <c r="A10" s="96" t="s">
        <v>89</v>
      </c>
      <c r="B10" s="101"/>
      <c r="C10" s="97"/>
      <c r="D10" s="98"/>
    </row>
    <row r="11" ht="24.95" customHeight="1" spans="1:4">
      <c r="A11" s="96" t="s">
        <v>90</v>
      </c>
      <c r="B11" s="101"/>
      <c r="C11" s="101">
        <v>62</v>
      </c>
      <c r="D11" s="98"/>
    </row>
    <row r="12" ht="24.95" customHeight="1" spans="1:4">
      <c r="A12" s="96" t="s">
        <v>91</v>
      </c>
      <c r="B12" s="101"/>
      <c r="C12" s="101"/>
      <c r="D12" s="98"/>
    </row>
    <row r="13" ht="24.95" customHeight="1" spans="1:4">
      <c r="A13" s="96" t="s">
        <v>92</v>
      </c>
      <c r="B13" s="101"/>
      <c r="C13" s="101"/>
      <c r="D13" s="97"/>
    </row>
    <row r="14" ht="24.95" customHeight="1" spans="1:4">
      <c r="A14" s="96" t="s">
        <v>93</v>
      </c>
      <c r="B14" s="101"/>
      <c r="C14" s="101"/>
      <c r="D14" s="98"/>
    </row>
    <row r="15" ht="24.95" customHeight="1" spans="1:4">
      <c r="A15" s="96" t="s">
        <v>94</v>
      </c>
      <c r="B15" s="101"/>
      <c r="C15" s="101"/>
      <c r="D15" s="98"/>
    </row>
    <row r="16" ht="24.95" customHeight="1" spans="1:4">
      <c r="A16" s="96" t="s">
        <v>95</v>
      </c>
      <c r="B16" s="101"/>
      <c r="C16" s="101"/>
      <c r="D16" s="98"/>
    </row>
    <row r="17" ht="24.95" customHeight="1" spans="1:4">
      <c r="A17" s="96" t="s">
        <v>96</v>
      </c>
      <c r="B17" s="101">
        <v>500</v>
      </c>
      <c r="C17" s="101">
        <v>377</v>
      </c>
      <c r="D17" s="98"/>
    </row>
    <row r="18" ht="24.95" customHeight="1" spans="1:4">
      <c r="A18" s="96" t="s">
        <v>97</v>
      </c>
      <c r="B18" s="97"/>
      <c r="C18" s="97"/>
      <c r="D18" s="98"/>
    </row>
    <row r="19" ht="24.95" customHeight="1" spans="1:4">
      <c r="A19" s="96" t="s">
        <v>98</v>
      </c>
      <c r="B19" s="97"/>
      <c r="C19" s="97"/>
      <c r="D19" s="98"/>
    </row>
    <row r="20" ht="24.95" customHeight="1" spans="1:4">
      <c r="A20" s="96" t="s">
        <v>99</v>
      </c>
      <c r="B20" s="97">
        <v>6000</v>
      </c>
      <c r="C20" s="97">
        <v>924</v>
      </c>
      <c r="D20" s="98"/>
    </row>
    <row r="21" ht="24.95" customHeight="1" spans="1:4">
      <c r="A21" s="96" t="s">
        <v>100</v>
      </c>
      <c r="B21" s="97"/>
      <c r="C21" s="97">
        <v>1306</v>
      </c>
      <c r="D21" s="98"/>
    </row>
    <row r="22" ht="24.95" customHeight="1" spans="1:4">
      <c r="A22" s="96" t="s">
        <v>101</v>
      </c>
      <c r="B22" s="97"/>
      <c r="C22" s="97"/>
      <c r="D22" s="98"/>
    </row>
    <row r="23" ht="24.95" customHeight="1" spans="1:4">
      <c r="A23" s="96" t="s">
        <v>102</v>
      </c>
      <c r="B23" s="97"/>
      <c r="C23" s="97"/>
      <c r="D23" s="98"/>
    </row>
    <row r="24" ht="36" customHeight="1" spans="1:4">
      <c r="A24" s="100" t="s">
        <v>103</v>
      </c>
      <c r="B24" s="97"/>
      <c r="C24" s="97"/>
      <c r="D24" s="98"/>
    </row>
    <row r="25" ht="36" customHeight="1" spans="1:4">
      <c r="A25" s="100" t="s">
        <v>104</v>
      </c>
      <c r="B25" s="97"/>
      <c r="C25" s="97">
        <v>16</v>
      </c>
      <c r="D25" s="98"/>
    </row>
    <row r="26" ht="24.95" customHeight="1" spans="1:4">
      <c r="A26" s="96" t="s">
        <v>105</v>
      </c>
      <c r="B26" s="97"/>
      <c r="C26" s="97">
        <v>424</v>
      </c>
      <c r="D26" s="98"/>
    </row>
    <row r="27" ht="24.95" customHeight="1" spans="1:4">
      <c r="A27" s="96" t="s">
        <v>106</v>
      </c>
      <c r="B27" s="97"/>
      <c r="C27" s="97"/>
      <c r="D27" s="98"/>
    </row>
    <row r="28" ht="24.95" customHeight="1" spans="1:4">
      <c r="A28" s="96" t="s">
        <v>107</v>
      </c>
      <c r="B28" s="97"/>
      <c r="C28" s="97">
        <v>287</v>
      </c>
      <c r="D28" s="98"/>
    </row>
    <row r="29" ht="24.95" customHeight="1" spans="1:4">
      <c r="A29" s="96" t="s">
        <v>108</v>
      </c>
      <c r="B29" s="97"/>
      <c r="C29" s="97"/>
      <c r="D29" s="98"/>
    </row>
    <row r="30" ht="24.95" customHeight="1" spans="1:4">
      <c r="A30" s="96" t="s">
        <v>109</v>
      </c>
      <c r="B30" s="97">
        <v>22882</v>
      </c>
      <c r="C30" s="97">
        <v>23959</v>
      </c>
      <c r="D30" s="98"/>
    </row>
    <row r="31" ht="24.95" customHeight="1" spans="1:4">
      <c r="A31" s="96" t="s">
        <v>110</v>
      </c>
      <c r="B31" s="81">
        <f>SUM(B32:B34)</f>
        <v>500</v>
      </c>
      <c r="C31" s="81">
        <f>SUM(C32:C34)</f>
        <v>72586</v>
      </c>
      <c r="D31" s="98"/>
    </row>
    <row r="32" ht="24.95" customHeight="1" spans="1:4">
      <c r="A32" s="96" t="s">
        <v>111</v>
      </c>
      <c r="B32" s="103">
        <v>500</v>
      </c>
      <c r="C32" s="97">
        <v>386</v>
      </c>
      <c r="D32" s="98"/>
    </row>
    <row r="33" ht="35" customHeight="1" spans="1:4">
      <c r="A33" s="100" t="s">
        <v>112</v>
      </c>
      <c r="B33" s="97"/>
      <c r="C33" s="97">
        <v>67200</v>
      </c>
      <c r="D33" s="104"/>
    </row>
    <row r="34" customFormat="1" ht="35" customHeight="1" spans="1:4">
      <c r="A34" s="100" t="s">
        <v>113</v>
      </c>
      <c r="B34" s="97"/>
      <c r="C34" s="97">
        <v>5000</v>
      </c>
      <c r="D34" s="104"/>
    </row>
    <row r="35" s="88" customFormat="1" ht="24.95" customHeight="1" spans="1:4">
      <c r="A35" s="94" t="s">
        <v>114</v>
      </c>
      <c r="B35" s="105">
        <f>B4+B5+B6+B7+B26+B27+B28+B29+B30+B31</f>
        <v>220301</v>
      </c>
      <c r="C35" s="105">
        <f>C4+C5+C6+C7+C26+C27+C28+C29+C30+C31</f>
        <v>297507</v>
      </c>
      <c r="D35" s="106"/>
    </row>
    <row r="36" s="89" customFormat="1" ht="35" customHeight="1" spans="1:4">
      <c r="A36" s="100" t="s">
        <v>68</v>
      </c>
      <c r="B36" s="97">
        <v>130</v>
      </c>
      <c r="C36" s="97">
        <v>130</v>
      </c>
      <c r="D36" s="104"/>
    </row>
    <row r="37" s="89" customFormat="1" ht="35" customHeight="1" spans="1:4">
      <c r="A37" s="100" t="s">
        <v>115</v>
      </c>
      <c r="B37" s="97">
        <v>45315</v>
      </c>
      <c r="C37" s="81">
        <v>23745</v>
      </c>
      <c r="D37" s="104"/>
    </row>
    <row r="38" s="89" customFormat="1" ht="35" customHeight="1" spans="1:4">
      <c r="A38" s="100" t="s">
        <v>69</v>
      </c>
      <c r="B38" s="97">
        <v>75221</v>
      </c>
      <c r="C38" s="97">
        <v>71100</v>
      </c>
      <c r="D38" s="104"/>
    </row>
    <row r="39" s="89" customFormat="1" ht="35" customHeight="1" spans="1:7">
      <c r="A39" s="100" t="s">
        <v>72</v>
      </c>
      <c r="B39" s="97"/>
      <c r="C39" s="97">
        <v>45384</v>
      </c>
      <c r="D39" s="104"/>
      <c r="G39"/>
    </row>
    <row r="40" customFormat="1" ht="35" customHeight="1" spans="1:4">
      <c r="A40" s="107" t="s">
        <v>73</v>
      </c>
      <c r="B40" s="108">
        <f>SUM(B35:B39)</f>
        <v>340967</v>
      </c>
      <c r="C40" s="108">
        <f>SUM(C35:C39)</f>
        <v>437866</v>
      </c>
      <c r="D40" s="109"/>
    </row>
    <row r="41" spans="1:1">
      <c r="A41" s="110"/>
    </row>
    <row r="44" spans="4:4">
      <c r="D44" s="111"/>
    </row>
  </sheetData>
  <mergeCells count="4">
    <mergeCell ref="A1:D1"/>
    <mergeCell ref="C2:D2"/>
    <mergeCell ref="G8:H8"/>
    <mergeCell ref="F9:G9"/>
  </mergeCells>
  <printOptions horizontalCentered="1"/>
  <pageMargins left="0.788888888888889" right="0.788888888888889" top="1.17916666666667" bottom="1.17916666666667" header="0.238888888888889" footer="0.238888888888889"/>
  <pageSetup paperSize="9" fitToHeight="0" orientation="portrait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19" sqref="E19"/>
    </sheetView>
  </sheetViews>
  <sheetFormatPr defaultColWidth="9.1" defaultRowHeight="14.25" outlineLevelCol="5"/>
  <cols>
    <col min="1" max="1" width="20.375" style="73" customWidth="1"/>
    <col min="2" max="3" width="9.5" style="73" customWidth="1"/>
    <col min="4" max="4" width="19.75" style="73" customWidth="1"/>
    <col min="5" max="6" width="10.5" style="73" customWidth="1"/>
  </cols>
  <sheetData>
    <row r="1" ht="35" customHeight="1" spans="1:6">
      <c r="A1" s="74" t="s">
        <v>116</v>
      </c>
      <c r="B1" s="74"/>
      <c r="C1" s="74"/>
      <c r="D1" s="74"/>
      <c r="E1" s="74"/>
      <c r="F1" s="74"/>
    </row>
    <row r="2" ht="18" customHeight="1" spans="1:6">
      <c r="A2" s="75" t="s">
        <v>117</v>
      </c>
      <c r="B2" s="76"/>
      <c r="C2" s="76"/>
      <c r="D2" s="75"/>
      <c r="E2" s="75"/>
      <c r="F2" s="77" t="s">
        <v>2</v>
      </c>
    </row>
    <row r="3" s="72" customFormat="1" ht="34" customHeight="1" spans="1:6">
      <c r="A3" s="78" t="s">
        <v>118</v>
      </c>
      <c r="B3" s="78" t="s">
        <v>4</v>
      </c>
      <c r="C3" s="79" t="s">
        <v>5</v>
      </c>
      <c r="D3" s="78" t="s">
        <v>119</v>
      </c>
      <c r="E3" s="78" t="s">
        <v>4</v>
      </c>
      <c r="F3" s="79" t="s">
        <v>5</v>
      </c>
    </row>
    <row r="4" ht="34" customHeight="1" spans="1:6">
      <c r="A4" s="80" t="s">
        <v>120</v>
      </c>
      <c r="B4" s="81">
        <v>6000</v>
      </c>
      <c r="C4" s="73">
        <v>2729</v>
      </c>
      <c r="D4" s="82" t="s">
        <v>121</v>
      </c>
      <c r="E4" s="81"/>
      <c r="F4" s="81">
        <v>11</v>
      </c>
    </row>
    <row r="5" ht="34" customHeight="1" spans="1:6">
      <c r="A5" s="80" t="s">
        <v>122</v>
      </c>
      <c r="B5" s="81"/>
      <c r="C5" s="81"/>
      <c r="D5" s="82" t="s">
        <v>123</v>
      </c>
      <c r="E5" s="81"/>
      <c r="F5" s="81"/>
    </row>
    <row r="6" ht="34" customHeight="1" spans="1:6">
      <c r="A6" s="80" t="s">
        <v>124</v>
      </c>
      <c r="B6" s="81"/>
      <c r="C6" s="81"/>
      <c r="D6" s="80" t="s">
        <v>125</v>
      </c>
      <c r="E6" s="81"/>
      <c r="F6" s="81"/>
    </row>
    <row r="7" ht="34" customHeight="1" spans="1:6">
      <c r="A7" s="80" t="s">
        <v>126</v>
      </c>
      <c r="B7" s="81"/>
      <c r="C7" s="81"/>
      <c r="D7" s="83"/>
      <c r="E7" s="81"/>
      <c r="F7" s="81"/>
    </row>
    <row r="8" ht="34" customHeight="1" spans="1:6">
      <c r="A8" s="84" t="s">
        <v>29</v>
      </c>
      <c r="B8" s="85">
        <f>SUM(B4:B7)</f>
        <v>6000</v>
      </c>
      <c r="C8" s="85">
        <f>SUM(C4:C7)</f>
        <v>2729</v>
      </c>
      <c r="D8" s="84" t="s">
        <v>114</v>
      </c>
      <c r="E8" s="85"/>
      <c r="F8" s="85">
        <v>11</v>
      </c>
    </row>
    <row r="9" ht="34" customHeight="1" spans="1:6">
      <c r="A9" s="80" t="s">
        <v>127</v>
      </c>
      <c r="B9" s="81">
        <v>11</v>
      </c>
      <c r="C9" s="81">
        <v>11</v>
      </c>
      <c r="D9" s="80" t="s">
        <v>115</v>
      </c>
      <c r="E9" s="81">
        <v>6011</v>
      </c>
      <c r="F9" s="81">
        <v>2729</v>
      </c>
    </row>
    <row r="10" ht="34" customHeight="1" spans="1:6">
      <c r="A10" s="80" t="s">
        <v>128</v>
      </c>
      <c r="B10" s="81"/>
      <c r="C10" s="81"/>
      <c r="D10" s="80" t="s">
        <v>129</v>
      </c>
      <c r="E10" s="81"/>
      <c r="F10" s="81"/>
    </row>
    <row r="11" ht="34" customHeight="1" spans="1:6">
      <c r="A11" s="86" t="s">
        <v>38</v>
      </c>
      <c r="B11" s="87">
        <f>SUM(B8:B10)</f>
        <v>6011</v>
      </c>
      <c r="C11" s="87">
        <f>SUM(C8:C10)</f>
        <v>2740</v>
      </c>
      <c r="D11" s="86" t="s">
        <v>73</v>
      </c>
      <c r="E11" s="87">
        <f>SUM(E8:E10)</f>
        <v>6011</v>
      </c>
      <c r="F11" s="87">
        <f>SUM(F8:F10)</f>
        <v>2740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workbookViewId="0">
      <selection activeCell="F8" sqref="F8"/>
    </sheetView>
  </sheetViews>
  <sheetFormatPr defaultColWidth="9" defaultRowHeight="14.25"/>
  <cols>
    <col min="1" max="1" width="39.875" customWidth="1"/>
    <col min="2" max="7" width="15.625" customWidth="1"/>
    <col min="8" max="8" width="9.25"/>
    <col min="9" max="9" width="12.625"/>
  </cols>
  <sheetData>
    <row r="1" s="52" customFormat="1" ht="13.5" spans="1:1">
      <c r="A1" s="55"/>
    </row>
    <row r="2" s="52" customFormat="1" ht="21" customHeight="1" spans="1:7">
      <c r="A2" s="56" t="s">
        <v>130</v>
      </c>
      <c r="B2" s="56"/>
      <c r="C2" s="56"/>
      <c r="D2" s="56"/>
      <c r="E2" s="56"/>
      <c r="F2" s="56"/>
      <c r="G2" s="56"/>
    </row>
    <row r="3" s="52" customFormat="1" ht="21" customHeight="1" spans="1:7">
      <c r="A3" s="54" t="s">
        <v>131</v>
      </c>
      <c r="B3" s="57"/>
      <c r="C3" s="57"/>
      <c r="D3" s="57"/>
      <c r="E3" s="57"/>
      <c r="F3" s="58"/>
      <c r="G3" s="58" t="s">
        <v>2</v>
      </c>
    </row>
    <row r="4" s="53" customFormat="1" ht="23" customHeight="1" spans="1:7">
      <c r="A4" s="59" t="s">
        <v>132</v>
      </c>
      <c r="B4" s="60" t="s">
        <v>133</v>
      </c>
      <c r="C4" s="60"/>
      <c r="D4" s="60" t="s">
        <v>134</v>
      </c>
      <c r="E4" s="60"/>
      <c r="F4" s="60" t="s">
        <v>135</v>
      </c>
      <c r="G4" s="60"/>
    </row>
    <row r="5" s="53" customFormat="1" ht="23" customHeight="1" spans="1:7">
      <c r="A5" s="61"/>
      <c r="B5" s="60" t="s">
        <v>4</v>
      </c>
      <c r="C5" s="62" t="s">
        <v>5</v>
      </c>
      <c r="D5" s="60" t="s">
        <v>4</v>
      </c>
      <c r="E5" s="62" t="s">
        <v>5</v>
      </c>
      <c r="F5" s="60" t="s">
        <v>4</v>
      </c>
      <c r="G5" s="62" t="s">
        <v>5</v>
      </c>
    </row>
    <row r="6" s="53" customFormat="1" ht="23" customHeight="1" spans="1:7">
      <c r="A6" s="63" t="s">
        <v>136</v>
      </c>
      <c r="B6" s="64">
        <f>D6+F6</f>
        <v>104114</v>
      </c>
      <c r="C6" s="64">
        <f>G6+E6</f>
        <v>106359.187843</v>
      </c>
      <c r="D6" s="64">
        <v>101821</v>
      </c>
      <c r="E6" s="64">
        <v>104066.0496</v>
      </c>
      <c r="F6" s="64">
        <v>2293</v>
      </c>
      <c r="G6" s="64">
        <v>2293.138243</v>
      </c>
    </row>
    <row r="7" s="53" customFormat="1" ht="23" customHeight="1" spans="1:7">
      <c r="A7" s="65" t="s">
        <v>137</v>
      </c>
      <c r="B7" s="64">
        <f>D7+F7</f>
        <v>79093</v>
      </c>
      <c r="C7" s="64">
        <f>G7+E7</f>
        <v>83084.37</v>
      </c>
      <c r="D7" s="66">
        <v>34144</v>
      </c>
      <c r="E7" s="66">
        <v>36682.5</v>
      </c>
      <c r="F7" s="66">
        <v>44949</v>
      </c>
      <c r="G7" s="66">
        <v>46401.87</v>
      </c>
    </row>
    <row r="8" s="53" customFormat="1" ht="23" customHeight="1" spans="1:8">
      <c r="A8" s="67" t="s">
        <v>138</v>
      </c>
      <c r="B8" s="68">
        <f t="shared" ref="B6:B21" si="0">D8+F8</f>
        <v>33006</v>
      </c>
      <c r="C8" s="68">
        <f>G8+E8</f>
        <v>34958.55</v>
      </c>
      <c r="D8" s="68">
        <v>9599</v>
      </c>
      <c r="E8" s="68">
        <v>10691.28</v>
      </c>
      <c r="F8" s="68">
        <v>23407</v>
      </c>
      <c r="G8" s="68">
        <v>24267.27</v>
      </c>
      <c r="H8" s="69"/>
    </row>
    <row r="9" s="53" customFormat="1" ht="23" customHeight="1" spans="1:8">
      <c r="A9" s="67" t="s">
        <v>139</v>
      </c>
      <c r="B9" s="68">
        <f t="shared" si="0"/>
        <v>42578</v>
      </c>
      <c r="C9" s="68">
        <f>E9+G9</f>
        <v>43889.62</v>
      </c>
      <c r="D9" s="68">
        <v>21578</v>
      </c>
      <c r="E9" s="68">
        <v>22378.62</v>
      </c>
      <c r="F9" s="68">
        <v>21000</v>
      </c>
      <c r="G9" s="68">
        <v>21511</v>
      </c>
      <c r="H9" s="69"/>
    </row>
    <row r="10" s="54" customFormat="1" ht="23" customHeight="1" spans="1:9">
      <c r="A10" s="67" t="s">
        <v>140</v>
      </c>
      <c r="B10" s="68">
        <f t="shared" si="0"/>
        <v>197</v>
      </c>
      <c r="C10" s="68">
        <f>E10+G10</f>
        <v>234</v>
      </c>
      <c r="D10" s="68">
        <v>175</v>
      </c>
      <c r="E10" s="68">
        <v>210</v>
      </c>
      <c r="F10" s="68">
        <v>22</v>
      </c>
      <c r="G10" s="68">
        <v>24</v>
      </c>
      <c r="H10" s="69"/>
      <c r="I10" s="53"/>
    </row>
    <row r="11" s="54" customFormat="1" ht="23" customHeight="1" spans="1:9">
      <c r="A11" s="67" t="s">
        <v>141</v>
      </c>
      <c r="B11" s="68">
        <f t="shared" si="0"/>
        <v>2691</v>
      </c>
      <c r="C11" s="68">
        <f t="shared" ref="C6:C21" si="1">G11+E11</f>
        <v>2690.8</v>
      </c>
      <c r="D11" s="68">
        <v>2691</v>
      </c>
      <c r="E11" s="68">
        <v>2690.8</v>
      </c>
      <c r="F11" s="68"/>
      <c r="G11" s="68"/>
      <c r="H11" s="69"/>
      <c r="I11" s="53"/>
    </row>
    <row r="12" s="52" customFormat="1" ht="23" customHeight="1" spans="1:9">
      <c r="A12" s="67" t="s">
        <v>142</v>
      </c>
      <c r="B12" s="68">
        <f t="shared" si="0"/>
        <v>1</v>
      </c>
      <c r="C12" s="68">
        <f t="shared" si="1"/>
        <v>15.8</v>
      </c>
      <c r="D12" s="68">
        <v>1</v>
      </c>
      <c r="E12" s="68">
        <v>6.2</v>
      </c>
      <c r="F12" s="68"/>
      <c r="G12" s="68">
        <v>9.6</v>
      </c>
      <c r="H12" s="69"/>
      <c r="I12" s="53"/>
    </row>
    <row r="13" s="52" customFormat="1" ht="23" customHeight="1" spans="1:9">
      <c r="A13" s="67" t="s">
        <v>143</v>
      </c>
      <c r="B13" s="68">
        <f t="shared" si="0"/>
        <v>620</v>
      </c>
      <c r="C13" s="68">
        <f t="shared" si="1"/>
        <v>690</v>
      </c>
      <c r="D13" s="68">
        <v>100</v>
      </c>
      <c r="E13" s="68">
        <v>100</v>
      </c>
      <c r="F13" s="68">
        <v>520</v>
      </c>
      <c r="G13" s="68">
        <v>590</v>
      </c>
      <c r="H13" s="69"/>
      <c r="I13" s="53"/>
    </row>
    <row r="14" s="52" customFormat="1" ht="23" customHeight="1" spans="1:7">
      <c r="A14" s="67" t="s">
        <v>144</v>
      </c>
      <c r="B14" s="68">
        <f t="shared" si="0"/>
        <v>0</v>
      </c>
      <c r="C14" s="68">
        <f t="shared" si="1"/>
        <v>0</v>
      </c>
      <c r="D14" s="68"/>
      <c r="E14" s="68"/>
      <c r="F14" s="68"/>
      <c r="G14" s="68"/>
    </row>
    <row r="15" s="52" customFormat="1" ht="23" customHeight="1" spans="1:7">
      <c r="A15" s="65" t="s">
        <v>145</v>
      </c>
      <c r="B15" s="64">
        <f t="shared" si="0"/>
        <v>70326</v>
      </c>
      <c r="C15" s="64">
        <f t="shared" si="1"/>
        <v>72888.93</v>
      </c>
      <c r="D15" s="66">
        <f>SUM(D16:D19)</f>
        <v>25394</v>
      </c>
      <c r="E15" s="66">
        <f>SUM(E16:E19)</f>
        <v>26615.4</v>
      </c>
      <c r="F15" s="66">
        <f>SUM(F16:F19)</f>
        <v>44932</v>
      </c>
      <c r="G15" s="66">
        <f>SUM(G16:G19)</f>
        <v>46273.53</v>
      </c>
    </row>
    <row r="16" s="52" customFormat="1" ht="23" customHeight="1" spans="1:9">
      <c r="A16" s="67" t="s">
        <v>146</v>
      </c>
      <c r="B16" s="68">
        <f t="shared" si="0"/>
        <v>70185</v>
      </c>
      <c r="C16" s="68">
        <f t="shared" si="1"/>
        <v>72650.93</v>
      </c>
      <c r="D16" s="68">
        <v>25314</v>
      </c>
      <c r="E16" s="68">
        <v>26435.4</v>
      </c>
      <c r="F16" s="68">
        <v>44871</v>
      </c>
      <c r="G16" s="68">
        <v>46215.53</v>
      </c>
      <c r="I16" s="71"/>
    </row>
    <row r="17" s="52" customFormat="1" ht="23" customHeight="1" spans="1:7">
      <c r="A17" s="67" t="s">
        <v>147</v>
      </c>
      <c r="B17" s="68">
        <f t="shared" si="0"/>
        <v>0</v>
      </c>
      <c r="C17" s="68">
        <f t="shared" si="1"/>
        <v>17</v>
      </c>
      <c r="D17" s="68"/>
      <c r="E17" s="68"/>
      <c r="F17" s="68"/>
      <c r="G17" s="68">
        <v>17</v>
      </c>
    </row>
    <row r="18" s="52" customFormat="1" ht="23" customHeight="1" spans="1:7">
      <c r="A18" s="67" t="s">
        <v>148</v>
      </c>
      <c r="B18" s="68">
        <f t="shared" si="0"/>
        <v>141</v>
      </c>
      <c r="C18" s="68">
        <f t="shared" si="1"/>
        <v>221</v>
      </c>
      <c r="D18" s="68">
        <v>80</v>
      </c>
      <c r="E18" s="68">
        <v>180</v>
      </c>
      <c r="F18" s="68">
        <v>61</v>
      </c>
      <c r="G18" s="68">
        <v>41</v>
      </c>
    </row>
    <row r="19" s="52" customFormat="1" ht="23" customHeight="1" spans="1:7">
      <c r="A19" s="67" t="s">
        <v>149</v>
      </c>
      <c r="B19" s="68">
        <f t="shared" si="0"/>
        <v>0</v>
      </c>
      <c r="C19" s="68">
        <f t="shared" si="1"/>
        <v>0</v>
      </c>
      <c r="D19" s="68"/>
      <c r="E19" s="68"/>
      <c r="F19" s="68"/>
      <c r="G19" s="68"/>
    </row>
    <row r="20" s="52" customFormat="1" ht="23" customHeight="1" spans="1:7">
      <c r="A20" s="65" t="s">
        <v>150</v>
      </c>
      <c r="B20" s="64">
        <f t="shared" si="0"/>
        <v>8767</v>
      </c>
      <c r="C20" s="64">
        <f t="shared" si="1"/>
        <v>10195.44</v>
      </c>
      <c r="D20" s="66">
        <f>SUM(D7)-SUM(D15)</f>
        <v>8750</v>
      </c>
      <c r="E20" s="66">
        <f>SUM(E7)-SUM(E15)</f>
        <v>10067.1</v>
      </c>
      <c r="F20" s="66">
        <f>SUM(F7)-SUM(F15)</f>
        <v>17</v>
      </c>
      <c r="G20" s="66">
        <f>SUM(G7)-SUM(G15)</f>
        <v>128.340000000004</v>
      </c>
    </row>
    <row r="21" s="52" customFormat="1" ht="23" customHeight="1" spans="1:7">
      <c r="A21" s="70" t="s">
        <v>151</v>
      </c>
      <c r="B21" s="64">
        <f t="shared" si="0"/>
        <v>112881</v>
      </c>
      <c r="C21" s="64">
        <f t="shared" si="1"/>
        <v>116554.627843</v>
      </c>
      <c r="D21" s="64">
        <v>110571</v>
      </c>
      <c r="E21" s="64">
        <f>E6+E20</f>
        <v>114133.1496</v>
      </c>
      <c r="F21" s="64">
        <v>2310</v>
      </c>
      <c r="G21" s="64">
        <f>G6+G20</f>
        <v>2421.478243</v>
      </c>
    </row>
  </sheetData>
  <mergeCells count="5">
    <mergeCell ref="A2:G2"/>
    <mergeCell ref="B4:C4"/>
    <mergeCell ref="D4:E4"/>
    <mergeCell ref="F4:G4"/>
    <mergeCell ref="A4:A5"/>
  </mergeCells>
  <pageMargins left="0.75" right="0.75" top="1" bottom="1" header="0.5" footer="0.5"/>
  <pageSetup paperSize="9" scale="9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workbookViewId="0">
      <selection activeCell="C6" sqref="C6"/>
    </sheetView>
  </sheetViews>
  <sheetFormatPr defaultColWidth="9" defaultRowHeight="14.25" outlineLevelCol="6"/>
  <cols>
    <col min="1" max="1" width="5.25" style="15" customWidth="1"/>
    <col min="2" max="2" width="12.75" style="15" customWidth="1"/>
    <col min="3" max="3" width="36.125" style="15" customWidth="1"/>
    <col min="4" max="4" width="29.875" style="15" customWidth="1"/>
    <col min="5" max="5" width="18.75" style="17" customWidth="1"/>
    <col min="6" max="6" width="18.875" style="15" customWidth="1"/>
    <col min="7" max="16384" width="9" style="15"/>
  </cols>
  <sheetData>
    <row r="1" s="15" customFormat="1" ht="24.95" customHeight="1" spans="1:7">
      <c r="A1" s="18" t="s">
        <v>152</v>
      </c>
      <c r="B1" s="19"/>
      <c r="C1" s="18"/>
      <c r="D1" s="18"/>
      <c r="E1" s="18"/>
      <c r="F1" s="19"/>
      <c r="G1" s="18"/>
    </row>
    <row r="2" s="15" customFormat="1" ht="21" customHeight="1" spans="1:7">
      <c r="A2" s="20" t="s">
        <v>153</v>
      </c>
      <c r="B2" s="21"/>
      <c r="C2" s="22"/>
      <c r="D2" s="23" t="s">
        <v>2</v>
      </c>
      <c r="E2" s="23"/>
      <c r="F2" s="24"/>
      <c r="G2" s="23"/>
    </row>
    <row r="3" s="15" customFormat="1" ht="18" customHeight="1" spans="1:7">
      <c r="A3" s="25" t="s">
        <v>154</v>
      </c>
      <c r="B3" s="26" t="s">
        <v>155</v>
      </c>
      <c r="C3" s="25" t="s">
        <v>156</v>
      </c>
      <c r="D3" s="26" t="s">
        <v>157</v>
      </c>
      <c r="E3" s="25" t="s">
        <v>158</v>
      </c>
      <c r="F3" s="26" t="s">
        <v>159</v>
      </c>
      <c r="G3" s="26" t="s">
        <v>6</v>
      </c>
    </row>
    <row r="4" s="16" customFormat="1" ht="45" customHeight="1" spans="1:7">
      <c r="A4" s="25">
        <v>1</v>
      </c>
      <c r="B4" s="27" t="s">
        <v>160</v>
      </c>
      <c r="C4" s="28" t="s">
        <v>161</v>
      </c>
      <c r="D4" s="27" t="s">
        <v>162</v>
      </c>
      <c r="E4" s="29">
        <v>10000</v>
      </c>
      <c r="F4" s="27" t="s">
        <v>163</v>
      </c>
      <c r="G4" s="26"/>
    </row>
    <row r="5" s="16" customFormat="1" ht="45" customHeight="1" spans="1:7">
      <c r="A5" s="25">
        <v>2</v>
      </c>
      <c r="B5" s="27" t="s">
        <v>160</v>
      </c>
      <c r="C5" s="28" t="s">
        <v>164</v>
      </c>
      <c r="D5" s="27" t="s">
        <v>162</v>
      </c>
      <c r="E5" s="29">
        <v>20000</v>
      </c>
      <c r="F5" s="27" t="s">
        <v>163</v>
      </c>
      <c r="G5" s="26"/>
    </row>
    <row r="6" s="16" customFormat="1" ht="45" customHeight="1" spans="1:7">
      <c r="A6" s="25">
        <v>3</v>
      </c>
      <c r="B6" s="27" t="s">
        <v>165</v>
      </c>
      <c r="C6" s="28" t="s">
        <v>166</v>
      </c>
      <c r="D6" s="27" t="s">
        <v>162</v>
      </c>
      <c r="E6" s="29">
        <v>2000</v>
      </c>
      <c r="F6" s="27" t="s">
        <v>163</v>
      </c>
      <c r="G6" s="26"/>
    </row>
    <row r="7" s="16" customFormat="1" ht="45" customHeight="1" spans="1:7">
      <c r="A7" s="25">
        <v>4</v>
      </c>
      <c r="B7" s="27" t="s">
        <v>165</v>
      </c>
      <c r="C7" s="28" t="s">
        <v>167</v>
      </c>
      <c r="D7" s="27" t="s">
        <v>162</v>
      </c>
      <c r="E7" s="29">
        <v>16300</v>
      </c>
      <c r="F7" s="27" t="s">
        <v>168</v>
      </c>
      <c r="G7" s="26"/>
    </row>
    <row r="8" s="16" customFormat="1" ht="45" customHeight="1" spans="1:7">
      <c r="A8" s="25">
        <v>5</v>
      </c>
      <c r="B8" s="27" t="s">
        <v>169</v>
      </c>
      <c r="C8" s="28" t="s">
        <v>170</v>
      </c>
      <c r="D8" s="27" t="s">
        <v>162</v>
      </c>
      <c r="E8" s="29">
        <v>5000</v>
      </c>
      <c r="F8" s="27" t="s">
        <v>171</v>
      </c>
      <c r="G8" s="26"/>
    </row>
    <row r="9" s="16" customFormat="1" ht="45" customHeight="1" spans="1:7">
      <c r="A9" s="25">
        <v>6</v>
      </c>
      <c r="B9" s="27" t="s">
        <v>172</v>
      </c>
      <c r="C9" s="28" t="s">
        <v>173</v>
      </c>
      <c r="D9" s="27" t="s">
        <v>162</v>
      </c>
      <c r="E9" s="29">
        <v>8000</v>
      </c>
      <c r="F9" s="27" t="s">
        <v>174</v>
      </c>
      <c r="G9" s="26"/>
    </row>
    <row r="10" s="16" customFormat="1" ht="45" customHeight="1" spans="1:7">
      <c r="A10" s="25">
        <v>7</v>
      </c>
      <c r="B10" s="27" t="s">
        <v>175</v>
      </c>
      <c r="C10" s="28" t="s">
        <v>176</v>
      </c>
      <c r="D10" s="27" t="s">
        <v>162</v>
      </c>
      <c r="E10" s="29">
        <v>3000</v>
      </c>
      <c r="F10" s="27" t="s">
        <v>177</v>
      </c>
      <c r="G10" s="26"/>
    </row>
    <row r="11" s="16" customFormat="1" ht="45" customHeight="1" spans="1:7">
      <c r="A11" s="25">
        <v>8</v>
      </c>
      <c r="B11" s="27" t="s">
        <v>178</v>
      </c>
      <c r="C11" s="28" t="s">
        <v>179</v>
      </c>
      <c r="D11" s="27" t="s">
        <v>162</v>
      </c>
      <c r="E11" s="29">
        <v>5000</v>
      </c>
      <c r="F11" s="27" t="s">
        <v>180</v>
      </c>
      <c r="G11" s="26"/>
    </row>
    <row r="12" s="16" customFormat="1" ht="45" customHeight="1" spans="1:7">
      <c r="A12" s="25">
        <v>9</v>
      </c>
      <c r="B12" s="27" t="s">
        <v>181</v>
      </c>
      <c r="C12" s="28" t="s">
        <v>182</v>
      </c>
      <c r="D12" s="27" t="s">
        <v>183</v>
      </c>
      <c r="E12" s="29">
        <v>900</v>
      </c>
      <c r="F12" s="30" t="s">
        <v>184</v>
      </c>
      <c r="G12" s="26"/>
    </row>
    <row r="13" s="16" customFormat="1" ht="41" customHeight="1" spans="1:7">
      <c r="A13" s="31" t="s">
        <v>185</v>
      </c>
      <c r="B13" s="32"/>
      <c r="C13" s="33"/>
      <c r="D13" s="34"/>
      <c r="E13" s="35">
        <f>SUM(E4:E12)</f>
        <v>70200</v>
      </c>
      <c r="F13" s="36"/>
      <c r="G13" s="26"/>
    </row>
    <row r="14" s="16" customFormat="1" ht="41" customHeight="1" spans="1:7">
      <c r="A14" s="26" t="s">
        <v>186</v>
      </c>
      <c r="B14" s="26"/>
      <c r="C14" s="25"/>
      <c r="D14" s="25"/>
      <c r="E14" s="37">
        <v>7596</v>
      </c>
      <c r="F14" s="38" t="s">
        <v>187</v>
      </c>
      <c r="G14" s="25"/>
    </row>
    <row r="15" s="16" customFormat="1" ht="41" customHeight="1" spans="1:7">
      <c r="A15" s="26" t="s">
        <v>188</v>
      </c>
      <c r="B15" s="26"/>
      <c r="C15" s="25"/>
      <c r="D15" s="25"/>
      <c r="E15" s="37">
        <v>1620</v>
      </c>
      <c r="F15" s="39"/>
      <c r="G15" s="25"/>
    </row>
    <row r="16" s="16" customFormat="1" ht="41" customHeight="1" spans="1:7">
      <c r="A16" s="40" t="s">
        <v>189</v>
      </c>
      <c r="B16" s="41"/>
      <c r="C16" s="41"/>
      <c r="D16" s="42"/>
      <c r="E16" s="43">
        <v>69300</v>
      </c>
      <c r="F16" s="44"/>
      <c r="G16" s="25"/>
    </row>
    <row r="17" s="15" customFormat="1" ht="41" customHeight="1" spans="1:7">
      <c r="A17" s="45" t="s">
        <v>190</v>
      </c>
      <c r="B17" s="46"/>
      <c r="C17" s="47"/>
      <c r="D17" s="48"/>
      <c r="E17" s="49">
        <f>E13+E14+E15+E16</f>
        <v>148716</v>
      </c>
      <c r="F17" s="50"/>
      <c r="G17" s="25"/>
    </row>
    <row r="18" s="15" customFormat="1" spans="5:5">
      <c r="E18" s="17"/>
    </row>
    <row r="19" s="15" customFormat="1" spans="5:5">
      <c r="E19" s="17"/>
    </row>
    <row r="20" s="15" customFormat="1" spans="5:6">
      <c r="E20" s="17"/>
      <c r="F20" s="51"/>
    </row>
  </sheetData>
  <mergeCells count="8">
    <mergeCell ref="A1:G1"/>
    <mergeCell ref="D2:G2"/>
    <mergeCell ref="A13:D13"/>
    <mergeCell ref="A14:D14"/>
    <mergeCell ref="A15:D15"/>
    <mergeCell ref="A16:D16"/>
    <mergeCell ref="A17:D17"/>
    <mergeCell ref="F14:F15"/>
  </mergeCells>
  <printOptions horizontalCentered="1"/>
  <pageMargins left="0.751388888888889" right="0.751388888888889" top="0.747916666666667" bottom="0.786805555555556" header="0.5" footer="0.5"/>
  <pageSetup paperSize="9" scale="65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M9" sqref="M9"/>
    </sheetView>
  </sheetViews>
  <sheetFormatPr defaultColWidth="12.1833333333333" defaultRowHeight="16.95" customHeight="1"/>
  <cols>
    <col min="1" max="1" width="15.375" style="1" customWidth="1"/>
    <col min="2" max="10" width="13.125" style="1" customWidth="1"/>
    <col min="11" max="239" width="12.1833333333333" style="1" customWidth="1"/>
    <col min="240" max="16384" width="12.1833333333333" style="1"/>
  </cols>
  <sheetData>
    <row r="1" s="1" customFormat="1" ht="33.75" customHeight="1" spans="1:10">
      <c r="A1" s="3" t="s">
        <v>191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192</v>
      </c>
      <c r="B2" s="4"/>
      <c r="C2" s="4"/>
      <c r="D2" s="4"/>
      <c r="E2" s="4"/>
      <c r="F2" s="4"/>
      <c r="G2" s="4"/>
      <c r="H2" s="4"/>
      <c r="J2" s="4" t="s">
        <v>193</v>
      </c>
    </row>
    <row r="3" s="1" customFormat="1" ht="31" customHeight="1" spans="1:10">
      <c r="A3" s="5" t="s">
        <v>194</v>
      </c>
      <c r="B3" s="6" t="s">
        <v>195</v>
      </c>
      <c r="C3" s="6"/>
      <c r="D3" s="6"/>
      <c r="E3" s="6" t="s">
        <v>196</v>
      </c>
      <c r="F3" s="6"/>
      <c r="G3" s="6"/>
      <c r="H3" s="6" t="s">
        <v>197</v>
      </c>
      <c r="I3" s="6"/>
      <c r="J3" s="6"/>
    </row>
    <row r="4" s="2" customFormat="1" ht="31" customHeight="1" spans="1:10">
      <c r="A4" s="5"/>
      <c r="B4" s="6" t="s">
        <v>133</v>
      </c>
      <c r="C4" s="7" t="s">
        <v>198</v>
      </c>
      <c r="D4" s="7" t="s">
        <v>199</v>
      </c>
      <c r="E4" s="6" t="s">
        <v>133</v>
      </c>
      <c r="F4" s="7" t="s">
        <v>200</v>
      </c>
      <c r="G4" s="7" t="s">
        <v>201</v>
      </c>
      <c r="H4" s="6"/>
      <c r="I4" s="6"/>
      <c r="J4" s="6"/>
    </row>
    <row r="5" s="1" customFormat="1" ht="31" customHeight="1" spans="1:10">
      <c r="A5" s="5"/>
      <c r="B5" s="6"/>
      <c r="C5" s="7"/>
      <c r="D5" s="7"/>
      <c r="E5" s="6"/>
      <c r="F5" s="7"/>
      <c r="G5" s="7"/>
      <c r="H5" s="8" t="s">
        <v>133</v>
      </c>
      <c r="I5" s="14" t="s">
        <v>198</v>
      </c>
      <c r="J5" s="14" t="s">
        <v>199</v>
      </c>
    </row>
    <row r="6" s="1" customFormat="1" ht="45" customHeight="1" spans="1:10">
      <c r="A6" s="9" t="s">
        <v>133</v>
      </c>
      <c r="B6" s="10">
        <v>1126921.47</v>
      </c>
      <c r="C6" s="10">
        <v>116100.28</v>
      </c>
      <c r="D6" s="10">
        <v>1010821.19</v>
      </c>
      <c r="E6" s="10">
        <f>SUM(E7:E14)</f>
        <v>70200</v>
      </c>
      <c r="F6" s="10">
        <f>SUM(F7:F14)</f>
        <v>0</v>
      </c>
      <c r="G6" s="10">
        <f>SUM(G7:G14)</f>
        <v>70200</v>
      </c>
      <c r="H6" s="10">
        <v>1002948</v>
      </c>
      <c r="I6" s="10">
        <v>111371</v>
      </c>
      <c r="J6" s="10">
        <v>891577</v>
      </c>
    </row>
    <row r="7" s="1" customFormat="1" ht="45" customHeight="1" spans="1:10">
      <c r="A7" s="11" t="s">
        <v>202</v>
      </c>
      <c r="B7" s="12">
        <v>1107270.84</v>
      </c>
      <c r="C7" s="13">
        <v>108339.28</v>
      </c>
      <c r="D7" s="13">
        <v>1010821.19</v>
      </c>
      <c r="E7" s="10">
        <f>SUM(F7:G7)</f>
        <v>70200</v>
      </c>
      <c r="F7" s="13">
        <v>0</v>
      </c>
      <c r="G7" s="13">
        <v>70200</v>
      </c>
      <c r="H7" s="12">
        <v>995187</v>
      </c>
      <c r="I7" s="13">
        <v>103610</v>
      </c>
      <c r="J7" s="13">
        <v>891577</v>
      </c>
    </row>
    <row r="8" s="1" customFormat="1" ht="45" customHeight="1" spans="1:10">
      <c r="A8" s="11" t="s">
        <v>203</v>
      </c>
      <c r="B8" s="13">
        <v>26</v>
      </c>
      <c r="C8" s="13">
        <v>26</v>
      </c>
      <c r="D8" s="13">
        <v>0</v>
      </c>
      <c r="E8" s="12">
        <v>0</v>
      </c>
      <c r="F8" s="13">
        <v>0</v>
      </c>
      <c r="G8" s="13">
        <v>0</v>
      </c>
      <c r="H8" s="13">
        <v>26</v>
      </c>
      <c r="I8" s="13">
        <v>26</v>
      </c>
      <c r="J8" s="13"/>
    </row>
    <row r="9" s="1" customFormat="1" ht="45" customHeight="1" spans="1:10">
      <c r="A9" s="11" t="s">
        <v>204</v>
      </c>
      <c r="B9" s="13">
        <v>2150</v>
      </c>
      <c r="C9" s="13">
        <v>2150</v>
      </c>
      <c r="D9" s="13">
        <v>0</v>
      </c>
      <c r="E9" s="12">
        <v>0</v>
      </c>
      <c r="F9" s="13">
        <v>0</v>
      </c>
      <c r="G9" s="13">
        <v>0</v>
      </c>
      <c r="H9" s="13">
        <v>2150</v>
      </c>
      <c r="I9" s="13">
        <v>2150</v>
      </c>
      <c r="J9" s="13"/>
    </row>
    <row r="10" s="1" customFormat="1" ht="45" customHeight="1" spans="1:10">
      <c r="A10" s="11" t="s">
        <v>205</v>
      </c>
      <c r="B10" s="13">
        <v>3815</v>
      </c>
      <c r="C10" s="13">
        <v>3815</v>
      </c>
      <c r="D10" s="13">
        <v>0</v>
      </c>
      <c r="E10" s="12">
        <v>0</v>
      </c>
      <c r="F10" s="13">
        <v>0</v>
      </c>
      <c r="G10" s="13">
        <v>0</v>
      </c>
      <c r="H10" s="13">
        <v>3815</v>
      </c>
      <c r="I10" s="13">
        <v>3815</v>
      </c>
      <c r="J10" s="13"/>
    </row>
    <row r="11" s="1" customFormat="1" ht="45" customHeight="1" spans="1:10">
      <c r="A11" s="11" t="s">
        <v>206</v>
      </c>
      <c r="B11" s="13">
        <v>688</v>
      </c>
      <c r="C11" s="13">
        <v>688</v>
      </c>
      <c r="D11" s="13">
        <v>0</v>
      </c>
      <c r="E11" s="12">
        <v>0</v>
      </c>
      <c r="F11" s="13">
        <v>0</v>
      </c>
      <c r="G11" s="13">
        <v>0</v>
      </c>
      <c r="H11" s="13">
        <v>688</v>
      </c>
      <c r="I11" s="13">
        <v>688</v>
      </c>
      <c r="J11" s="13"/>
    </row>
    <row r="12" s="1" customFormat="1" ht="45" customHeight="1" spans="1:10">
      <c r="A12" s="11" t="s">
        <v>207</v>
      </c>
      <c r="B12" s="13">
        <v>687</v>
      </c>
      <c r="C12" s="13">
        <v>687</v>
      </c>
      <c r="D12" s="13">
        <v>0</v>
      </c>
      <c r="E12" s="12">
        <v>0</v>
      </c>
      <c r="F12" s="13">
        <v>0</v>
      </c>
      <c r="G12" s="13">
        <v>0</v>
      </c>
      <c r="H12" s="13">
        <v>687</v>
      </c>
      <c r="I12" s="13">
        <v>687</v>
      </c>
      <c r="J12" s="13"/>
    </row>
    <row r="13" s="1" customFormat="1" ht="45" customHeight="1" spans="1:10">
      <c r="A13" s="11" t="s">
        <v>208</v>
      </c>
      <c r="B13" s="13">
        <v>378</v>
      </c>
      <c r="C13" s="13">
        <v>378</v>
      </c>
      <c r="D13" s="13">
        <v>0</v>
      </c>
      <c r="E13" s="12">
        <v>0</v>
      </c>
      <c r="F13" s="13">
        <v>0</v>
      </c>
      <c r="G13" s="13">
        <v>0</v>
      </c>
      <c r="H13" s="13">
        <v>378</v>
      </c>
      <c r="I13" s="13">
        <v>378</v>
      </c>
      <c r="J13" s="13"/>
    </row>
    <row r="14" s="1" customFormat="1" ht="45" customHeight="1" spans="1:10">
      <c r="A14" s="11" t="s">
        <v>209</v>
      </c>
      <c r="B14" s="13">
        <v>17</v>
      </c>
      <c r="C14" s="13">
        <v>17</v>
      </c>
      <c r="D14" s="13">
        <v>0</v>
      </c>
      <c r="E14" s="12">
        <v>0</v>
      </c>
      <c r="F14" s="13">
        <v>0</v>
      </c>
      <c r="G14" s="13">
        <v>0</v>
      </c>
      <c r="H14" s="13">
        <v>17</v>
      </c>
      <c r="I14" s="13">
        <v>17</v>
      </c>
      <c r="J14" s="13"/>
    </row>
    <row r="15" s="1" customFormat="1" ht="15.55" customHeight="1"/>
    <row r="16" s="1" customFormat="1" ht="15.55" customHeight="1"/>
    <row r="17" s="1" customFormat="1" ht="15" customHeight="1"/>
    <row r="18" s="1" customFormat="1" ht="15.55" customHeight="1"/>
  </sheetData>
  <mergeCells count="11">
    <mergeCell ref="A1:J1"/>
    <mergeCell ref="B3:D3"/>
    <mergeCell ref="E3:G3"/>
    <mergeCell ref="A3:A5"/>
    <mergeCell ref="B4:B5"/>
    <mergeCell ref="C4:C5"/>
    <mergeCell ref="D4:D5"/>
    <mergeCell ref="E4:E5"/>
    <mergeCell ref="F4:F5"/>
    <mergeCell ref="G4:G5"/>
    <mergeCell ref="H3:J4"/>
  </mergeCells>
  <printOptions horizontalCentered="1"/>
  <pageMargins left="0.751388888888889" right="0.751388888888889" top="1" bottom="1" header="0.5" footer="0.5"/>
  <pageSetup paperSize="9" scale="8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一般公共预算收入调整表</vt:lpstr>
      <vt:lpstr>一般公共预算支出调整表</vt:lpstr>
      <vt:lpstr>政府性基金预算收入调整表</vt:lpstr>
      <vt:lpstr>政府性基金预算支出调整表</vt:lpstr>
      <vt:lpstr>国有资本经营预算调整表</vt:lpstr>
      <vt:lpstr>社保基金预算收支</vt:lpstr>
      <vt:lpstr>债券</vt:lpstr>
      <vt:lpstr>债务余额及限额变动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郭娜</dc:creator>
  <cp:lastModifiedBy>Administrator</cp:lastModifiedBy>
  <cp:revision>1</cp:revision>
  <dcterms:created xsi:type="dcterms:W3CDTF">2017-06-23T02:40:00Z</dcterms:created>
  <cp:lastPrinted>2018-12-25T09:52:00Z</cp:lastPrinted>
  <dcterms:modified xsi:type="dcterms:W3CDTF">2025-12-29T03:10:25Z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KSORubyTemplateID">
    <vt:lpwstr>14</vt:lpwstr>
  </property>
  <property fmtid="{D5CDD505-2E9C-101B-9397-08002B2CF9AE}" pid="4" name="ICV">
    <vt:lpwstr>62F6382CF7504EE399821E0908207D8F_13</vt:lpwstr>
  </property>
</Properties>
</file>